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6750" activeTab="0"/>
  </bookViews>
  <sheets>
    <sheet name="Geral" sheetId="1" r:id="rId1"/>
    <sheet name="RESUMO" sheetId="2" r:id="rId2"/>
  </sheets>
  <definedNames>
    <definedName name="_xlnm.Print_Area" localSheetId="0">'Geral'!$A$1:$R$50</definedName>
  </definedNames>
  <calcPr fullCalcOnLoad="1"/>
</workbook>
</file>

<file path=xl/sharedStrings.xml><?xml version="1.0" encoding="utf-8"?>
<sst xmlns="http://schemas.openxmlformats.org/spreadsheetml/2006/main" count="247" uniqueCount="72">
  <si>
    <t>ORGÃO</t>
  </si>
  <si>
    <t>INSTRUMENTO</t>
  </si>
  <si>
    <t>RES.</t>
  </si>
  <si>
    <t>PORT.</t>
  </si>
  <si>
    <t xml:space="preserve"> </t>
  </si>
  <si>
    <t>DATA</t>
  </si>
  <si>
    <t>VALOR</t>
  </si>
  <si>
    <t>N.E</t>
  </si>
  <si>
    <t>SEEDUC</t>
  </si>
  <si>
    <t>FAETEC</t>
  </si>
  <si>
    <t>RIOPREVIDENCIA</t>
  </si>
  <si>
    <t>UEZO</t>
  </si>
  <si>
    <t>T O T A L</t>
  </si>
  <si>
    <t>TOTAL GERAL</t>
  </si>
  <si>
    <t>LIQUIDADO
EMOP</t>
  </si>
  <si>
    <t>SALDO N.E.
EMOP</t>
  </si>
  <si>
    <t>TOTAL</t>
  </si>
  <si>
    <t>SAUDE</t>
  </si>
  <si>
    <t>DETRAN</t>
  </si>
  <si>
    <t>-</t>
  </si>
  <si>
    <t>DPGE</t>
  </si>
  <si>
    <t>TOTAL DESCENTRALIZADO NO SIAFEM</t>
  </si>
  <si>
    <t>COTA FINANCEIRA</t>
  </si>
  <si>
    <t xml:space="preserve">VALOR </t>
  </si>
  <si>
    <t>SALDO</t>
  </si>
  <si>
    <t>LIQUIDADO</t>
  </si>
  <si>
    <t>SALDO N.E.</t>
  </si>
  <si>
    <t>OBJETO</t>
  </si>
  <si>
    <t>N.P. Nº</t>
  </si>
  <si>
    <t>N.D.C.</t>
  </si>
  <si>
    <t>CO</t>
  </si>
  <si>
    <t>SEFAZ</t>
  </si>
  <si>
    <t>SIAFE/CLIENTE</t>
  </si>
  <si>
    <t>SIAFE/EMOP</t>
  </si>
  <si>
    <t>s/np</t>
  </si>
  <si>
    <t>DEFESA CIVIL</t>
  </si>
  <si>
    <t>000.098/18</t>
  </si>
  <si>
    <t>LOTERJ-Termo de Cooperação</t>
  </si>
  <si>
    <t>CULTURA</t>
  </si>
  <si>
    <t>SALDO D.C.</t>
  </si>
  <si>
    <t>Casa Civil</t>
  </si>
  <si>
    <t>000.204/18</t>
  </si>
  <si>
    <t>000.455/17</t>
  </si>
  <si>
    <t>000.203/18</t>
  </si>
  <si>
    <t>SEINFRA</t>
  </si>
  <si>
    <t>Reforma Parcial s/acréscimo Conj. Habitacional Zaira Duna - Bras de Pina-RJ</t>
  </si>
  <si>
    <t>Reforma Parcial s/acréscimo Conj. Habitacional Bento Cardoso - Penha - RJ</t>
  </si>
  <si>
    <t>Reforma Parcial s/acréscimo Conj. Habitacional rua Daniel - Cidade de Deus-RJ</t>
  </si>
  <si>
    <t>Reforma Parcial s/acréscimo Conj. Habitacional Margarida - Cidade de Deus-RJ</t>
  </si>
  <si>
    <t>Reforma Parcial s/acréscimo Conj. Habitacional Margarida - Santa Eugênia - Nova Iguaçú</t>
  </si>
  <si>
    <t>Reforma Parcial s/acréscimo Conj. Habitacional Margarida - Rua da Gazela - Realengo - RJ</t>
  </si>
  <si>
    <t>Reforma Parcial s/acréscimo Conj. Habitacional Margarida - Centro - Nova Iguaçu</t>
  </si>
  <si>
    <t>Reforma Parcial s/acréscimo Conj. Habitacional Dom Pedro I, Rua Capitão Teixeira, 18 - Realengo - RJ</t>
  </si>
  <si>
    <t>Reforma na casa do Comando Greal da PM, na Av. Oswaldo Cruz, nº 175 Flamengo</t>
  </si>
  <si>
    <t>034</t>
  </si>
  <si>
    <t>Elaboração de projeto executivo e orçamento para construção do orédio sede Defensoria prublica de Santa Cruz</t>
  </si>
  <si>
    <t>Elaboração de projeto executivo e orçamento para construção do orédio sede Defensoria prublica de Campos do Goytazazes</t>
  </si>
  <si>
    <t>003</t>
  </si>
  <si>
    <t>004</t>
  </si>
  <si>
    <t>Policia Civil</t>
  </si>
  <si>
    <t>Reforma PRPTC - Araruama</t>
  </si>
  <si>
    <t>Reforma das coberturas dos blocos 01 a 04, 07 e 08 daCidade da Policia</t>
  </si>
  <si>
    <t>1.714/2020</t>
  </si>
  <si>
    <t>1.713/2020</t>
  </si>
  <si>
    <t>1.706/2020</t>
  </si>
  <si>
    <t>1.708/2020</t>
  </si>
  <si>
    <t>1.704/2020</t>
  </si>
  <si>
    <t>1.712/2020</t>
  </si>
  <si>
    <t>1.715/2020</t>
  </si>
  <si>
    <t>1.711/2020</t>
  </si>
  <si>
    <t>002</t>
  </si>
  <si>
    <t>Reforma Geral 58ª D.P. Posse - N;Iguaçú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</si>
</sst>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/yy"/>
    <numFmt numFmtId="179" formatCode="00"/>
    <numFmt numFmtId="180" formatCode="dd/mm/yy"/>
    <numFmt numFmtId="181" formatCode="d/m"/>
    <numFmt numFmtId="182" formatCode="[$-416]dddd\,\ d&quot; de &quot;mmmm&quot; de &quot;yyyy"/>
    <numFmt numFmtId="183" formatCode="000"/>
    <numFmt numFmtId="184" formatCode="#,##0.00_ ;[Red]\-#,##0.00\ "/>
    <numFmt numFmtId="185" formatCode="d/m;@"/>
    <numFmt numFmtId="186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34" borderId="10" xfId="0" applyNumberFormat="1" applyFont="1" applyFill="1" applyBorder="1" applyAlignment="1">
      <alignment/>
    </xf>
    <xf numFmtId="4" fontId="3" fillId="1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14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3" fillId="34" borderId="14" xfId="0" applyFont="1" applyFill="1" applyBorder="1" applyAlignment="1">
      <alignment horizontal="centerContinuous"/>
    </xf>
    <xf numFmtId="0" fontId="3" fillId="34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Continuous"/>
    </xf>
    <xf numFmtId="4" fontId="0" fillId="37" borderId="10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0" fillId="0" borderId="18" xfId="0" applyNumberFormat="1" applyFont="1" applyFill="1" applyBorder="1" applyAlignment="1">
      <alignment horizontal="center"/>
    </xf>
    <xf numFmtId="185" fontId="0" fillId="0" borderId="18" xfId="0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left" wrapText="1"/>
    </xf>
    <xf numFmtId="0" fontId="5" fillId="34" borderId="17" xfId="0" applyFont="1" applyFill="1" applyBorder="1" applyAlignment="1">
      <alignment horizontal="center" wrapText="1"/>
    </xf>
    <xf numFmtId="185" fontId="4" fillId="0" borderId="18" xfId="0" applyNumberFormat="1" applyFont="1" applyBorder="1" applyAlignment="1">
      <alignment horizontal="left" wrapText="1"/>
    </xf>
    <xf numFmtId="0" fontId="5" fillId="34" borderId="12" xfId="0" applyFont="1" applyFill="1" applyBorder="1" applyAlignment="1">
      <alignment horizontal="center" wrapText="1"/>
    </xf>
    <xf numFmtId="185" fontId="4" fillId="0" borderId="10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4" fillId="38" borderId="16" xfId="0" applyFont="1" applyFill="1" applyBorder="1" applyAlignment="1">
      <alignment horizontal="center"/>
    </xf>
    <xf numFmtId="0" fontId="44" fillId="38" borderId="16" xfId="0" applyFont="1" applyFill="1" applyBorder="1" applyAlignment="1">
      <alignment horizontal="center" vertical="center" wrapText="1"/>
    </xf>
    <xf numFmtId="0" fontId="44" fillId="38" borderId="20" xfId="0" applyFont="1" applyFill="1" applyBorder="1" applyAlignment="1">
      <alignment/>
    </xf>
    <xf numFmtId="0" fontId="44" fillId="38" borderId="10" xfId="0" applyFont="1" applyFill="1" applyBorder="1" applyAlignment="1">
      <alignment horizontal="center"/>
    </xf>
    <xf numFmtId="0" fontId="45" fillId="38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7" fillId="38" borderId="16" xfId="0" applyNumberFormat="1" applyFont="1" applyFill="1" applyBorder="1" applyAlignment="1">
      <alignment horizontal="center"/>
    </xf>
    <xf numFmtId="49" fontId="47" fillId="34" borderId="18" xfId="0" applyNumberFormat="1" applyFont="1" applyFill="1" applyBorder="1" applyAlignment="1">
      <alignment horizontal="center"/>
    </xf>
    <xf numFmtId="49" fontId="47" fillId="34" borderId="10" xfId="0" applyNumberFormat="1" applyFont="1" applyFill="1" applyBorder="1" applyAlignment="1">
      <alignment horizontal="center"/>
    </xf>
    <xf numFmtId="49" fontId="47" fillId="14" borderId="1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85" fontId="4" fillId="0" borderId="21" xfId="0" applyNumberFormat="1" applyFont="1" applyBorder="1" applyAlignment="1">
      <alignment horizontal="left" wrapText="1"/>
    </xf>
    <xf numFmtId="16" fontId="0" fillId="0" borderId="10" xfId="0" applyNumberFormat="1" applyFont="1" applyFill="1" applyBorder="1" applyAlignment="1">
      <alignment horizontal="center"/>
    </xf>
    <xf numFmtId="185" fontId="4" fillId="0" borderId="12" xfId="0" applyNumberFormat="1" applyFont="1" applyBorder="1" applyAlignment="1">
      <alignment horizontal="left" wrapText="1"/>
    </xf>
    <xf numFmtId="14" fontId="4" fillId="0" borderId="12" xfId="0" applyNumberFormat="1" applyFont="1" applyBorder="1" applyAlignment="1">
      <alignment horizontal="left" wrapText="1"/>
    </xf>
    <xf numFmtId="4" fontId="0" fillId="0" borderId="1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9" fontId="46" fillId="0" borderId="18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44" fillId="38" borderId="11" xfId="0" applyFont="1" applyFill="1" applyBorder="1" applyAlignment="1">
      <alignment horizontal="center"/>
    </xf>
    <xf numFmtId="0" fontId="44" fillId="38" borderId="13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6" xfId="0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64"/>
  <sheetViews>
    <sheetView showGridLines="0" tabSelected="1" workbookViewId="0" topLeftCell="D1">
      <pane ySplit="2" topLeftCell="A24" activePane="bottomLeft" state="frozen"/>
      <selection pane="topLeft" activeCell="A1" sqref="A1"/>
      <selection pane="bottomLeft" activeCell="R39" sqref="R39:R40"/>
    </sheetView>
  </sheetViews>
  <sheetFormatPr defaultColWidth="9.140625" defaultRowHeight="12.75"/>
  <cols>
    <col min="1" max="1" width="14.7109375" style="19" customWidth="1"/>
    <col min="2" max="2" width="7.00390625" style="1" customWidth="1"/>
    <col min="3" max="3" width="7.57421875" style="1" customWidth="1"/>
    <col min="4" max="4" width="6.28125" style="1" customWidth="1"/>
    <col min="5" max="5" width="30.140625" style="59" customWidth="1"/>
    <col min="6" max="6" width="14.140625" style="1" customWidth="1"/>
    <col min="7" max="7" width="7.421875" style="1" customWidth="1"/>
    <col min="8" max="8" width="5.57421875" style="1" customWidth="1"/>
    <col min="9" max="9" width="13.57421875" style="14" customWidth="1"/>
    <col min="10" max="10" width="8.7109375" style="1" customWidth="1"/>
    <col min="11" max="11" width="5.8515625" style="1" customWidth="1"/>
    <col min="12" max="12" width="14.00390625" style="14" bestFit="1" customWidth="1"/>
    <col min="13" max="13" width="13.7109375" style="14" customWidth="1"/>
    <col min="14" max="14" width="12.8515625" style="14" customWidth="1"/>
    <col min="15" max="15" width="13.57421875" style="14" customWidth="1"/>
    <col min="16" max="16" width="8.421875" style="1" customWidth="1"/>
    <col min="17" max="17" width="12.8515625" style="1" customWidth="1"/>
    <col min="18" max="18" width="13.421875" style="1" customWidth="1"/>
    <col min="19" max="19" width="13.140625" style="71" customWidth="1"/>
    <col min="20" max="24" width="9.140625" style="1" customWidth="1"/>
    <col min="25" max="25" width="10.7109375" style="1" bestFit="1" customWidth="1"/>
    <col min="26" max="16384" width="9.140625" style="1" customWidth="1"/>
  </cols>
  <sheetData>
    <row r="1" spans="1:19" ht="12.75">
      <c r="A1" s="60" t="s">
        <v>0</v>
      </c>
      <c r="B1" s="86" t="s">
        <v>1</v>
      </c>
      <c r="C1" s="87"/>
      <c r="D1" s="89" t="s">
        <v>5</v>
      </c>
      <c r="E1" s="61" t="s">
        <v>27</v>
      </c>
      <c r="F1" s="60"/>
      <c r="G1" s="86" t="s">
        <v>32</v>
      </c>
      <c r="H1" s="88"/>
      <c r="I1" s="87"/>
      <c r="J1" s="86" t="s">
        <v>33</v>
      </c>
      <c r="K1" s="88"/>
      <c r="L1" s="88"/>
      <c r="M1" s="88"/>
      <c r="N1" s="88"/>
      <c r="O1" s="87"/>
      <c r="P1" s="86" t="s">
        <v>22</v>
      </c>
      <c r="Q1" s="88"/>
      <c r="R1" s="87"/>
      <c r="S1" s="67"/>
    </row>
    <row r="2" spans="1:19" ht="12.75">
      <c r="A2" s="62" t="s">
        <v>4</v>
      </c>
      <c r="B2" s="63" t="s">
        <v>2</v>
      </c>
      <c r="C2" s="63" t="s">
        <v>3</v>
      </c>
      <c r="D2" s="90"/>
      <c r="E2" s="64"/>
      <c r="F2" s="60" t="s">
        <v>6</v>
      </c>
      <c r="G2" s="63" t="s">
        <v>29</v>
      </c>
      <c r="H2" s="63" t="s">
        <v>5</v>
      </c>
      <c r="I2" s="63" t="s">
        <v>6</v>
      </c>
      <c r="J2" s="63" t="s">
        <v>7</v>
      </c>
      <c r="K2" s="63" t="s">
        <v>5</v>
      </c>
      <c r="L2" s="63" t="s">
        <v>6</v>
      </c>
      <c r="M2" s="63" t="s">
        <v>39</v>
      </c>
      <c r="N2" s="63" t="s">
        <v>25</v>
      </c>
      <c r="O2" s="63" t="s">
        <v>26</v>
      </c>
      <c r="P2" s="63" t="s">
        <v>28</v>
      </c>
      <c r="Q2" s="63" t="s">
        <v>23</v>
      </c>
      <c r="R2" s="63" t="s">
        <v>24</v>
      </c>
      <c r="S2" s="67" t="s">
        <v>30</v>
      </c>
    </row>
    <row r="3" spans="1:19" ht="33.75">
      <c r="A3" s="34" t="s">
        <v>40</v>
      </c>
      <c r="B3" s="4">
        <v>18</v>
      </c>
      <c r="C3" s="72" t="s">
        <v>19</v>
      </c>
      <c r="D3" s="47">
        <v>44273</v>
      </c>
      <c r="E3" s="52" t="s">
        <v>53</v>
      </c>
      <c r="F3" s="5">
        <v>369996.27</v>
      </c>
      <c r="G3" s="39" t="s">
        <v>54</v>
      </c>
      <c r="H3" s="44">
        <v>44274</v>
      </c>
      <c r="I3" s="11">
        <v>369996.27</v>
      </c>
      <c r="J3" s="9" t="s">
        <v>4</v>
      </c>
      <c r="K3" s="45" t="s">
        <v>4</v>
      </c>
      <c r="L3" s="11">
        <v>0</v>
      </c>
      <c r="M3" s="11">
        <f>I3-L3</f>
        <v>369996.27</v>
      </c>
      <c r="N3" s="11">
        <v>0</v>
      </c>
      <c r="O3" s="11">
        <f>L3-N3</f>
        <v>0</v>
      </c>
      <c r="P3" s="8" t="s">
        <v>4</v>
      </c>
      <c r="Q3" s="5">
        <v>0</v>
      </c>
      <c r="R3" s="5">
        <f>N3-Q3</f>
        <v>0</v>
      </c>
      <c r="S3" s="66" t="s">
        <v>4</v>
      </c>
    </row>
    <row r="4" spans="1:19" ht="12.75">
      <c r="A4" s="49"/>
      <c r="B4" s="4" t="s">
        <v>4</v>
      </c>
      <c r="C4" s="72" t="s">
        <v>19</v>
      </c>
      <c r="D4" s="47" t="s">
        <v>4</v>
      </c>
      <c r="E4" s="52" t="s">
        <v>4</v>
      </c>
      <c r="F4" s="77"/>
      <c r="G4" s="78"/>
      <c r="H4" s="47"/>
      <c r="I4" s="79"/>
      <c r="J4" s="41"/>
      <c r="K4" s="46"/>
      <c r="L4" s="79"/>
      <c r="M4" s="11">
        <f>I4-L4</f>
        <v>0</v>
      </c>
      <c r="N4" s="79"/>
      <c r="O4" s="11">
        <f>L4-N4</f>
        <v>0</v>
      </c>
      <c r="P4" s="8"/>
      <c r="Q4" s="77"/>
      <c r="R4" s="5">
        <f>N4-Q4</f>
        <v>0</v>
      </c>
      <c r="S4" s="80"/>
    </row>
    <row r="5" spans="1:19" s="14" customFormat="1" ht="12.75">
      <c r="A5" s="33" t="s">
        <v>12</v>
      </c>
      <c r="B5" s="35"/>
      <c r="C5" s="35"/>
      <c r="D5" s="35"/>
      <c r="E5" s="53"/>
      <c r="F5" s="40">
        <f>SUM(F3:F4)</f>
        <v>369996.27</v>
      </c>
      <c r="G5" s="41"/>
      <c r="H5" s="42"/>
      <c r="I5" s="40">
        <f>SUM(I3:I4)</f>
        <v>369996.27</v>
      </c>
      <c r="J5" s="41"/>
      <c r="K5" s="42"/>
      <c r="L5" s="40">
        <f>SUM(L3:L4)</f>
        <v>0</v>
      </c>
      <c r="M5" s="40">
        <f>SUM(M3:M4)</f>
        <v>369996.27</v>
      </c>
      <c r="N5" s="40">
        <f>SUM(N3:N4)</f>
        <v>0</v>
      </c>
      <c r="O5" s="40">
        <f>SUM(O3:O4)</f>
        <v>0</v>
      </c>
      <c r="P5" s="43"/>
      <c r="Q5" s="40">
        <f>SUM(Q3:Q4)</f>
        <v>0</v>
      </c>
      <c r="R5" s="40">
        <f>SUM(R3:R4)</f>
        <v>0</v>
      </c>
      <c r="S5" s="68"/>
    </row>
    <row r="6" spans="1:19" s="14" customFormat="1" ht="12.75">
      <c r="A6" s="34" t="s">
        <v>17</v>
      </c>
      <c r="B6" s="31" t="s">
        <v>4</v>
      </c>
      <c r="C6" s="2" t="s">
        <v>19</v>
      </c>
      <c r="D6" s="47" t="s">
        <v>4</v>
      </c>
      <c r="E6" s="54" t="s">
        <v>4</v>
      </c>
      <c r="F6" s="5">
        <v>0</v>
      </c>
      <c r="G6" s="9" t="s">
        <v>4</v>
      </c>
      <c r="H6" s="45" t="s">
        <v>4</v>
      </c>
      <c r="I6" s="11">
        <v>0</v>
      </c>
      <c r="J6" s="9" t="s">
        <v>4</v>
      </c>
      <c r="K6" s="45" t="s">
        <v>4</v>
      </c>
      <c r="L6" s="11">
        <v>0</v>
      </c>
      <c r="M6" s="11">
        <f>I6-L6</f>
        <v>0</v>
      </c>
      <c r="N6" s="11">
        <v>0</v>
      </c>
      <c r="O6" s="11">
        <f>L6-N6</f>
        <v>0</v>
      </c>
      <c r="P6" s="8" t="s">
        <v>4</v>
      </c>
      <c r="Q6" s="5">
        <v>0</v>
      </c>
      <c r="R6" s="5">
        <f>N6-Q6</f>
        <v>0</v>
      </c>
      <c r="S6" s="66" t="s">
        <v>4</v>
      </c>
    </row>
    <row r="7" spans="1:19" s="14" customFormat="1" ht="12.75">
      <c r="A7" s="49"/>
      <c r="B7" s="4"/>
      <c r="C7" s="2"/>
      <c r="D7" s="44"/>
      <c r="E7" s="56"/>
      <c r="F7" s="5"/>
      <c r="G7" s="9"/>
      <c r="H7" s="45"/>
      <c r="I7" s="11"/>
      <c r="J7" s="9"/>
      <c r="K7" s="45"/>
      <c r="L7" s="11"/>
      <c r="M7" s="11"/>
      <c r="N7" s="11"/>
      <c r="O7" s="11"/>
      <c r="P7" s="8"/>
      <c r="Q7" s="5"/>
      <c r="R7" s="5"/>
      <c r="S7" s="66"/>
    </row>
    <row r="8" spans="1:19" s="14" customFormat="1" ht="12.75">
      <c r="A8" s="33" t="s">
        <v>12</v>
      </c>
      <c r="B8" s="29"/>
      <c r="C8" s="29"/>
      <c r="D8" s="29"/>
      <c r="E8" s="55"/>
      <c r="F8" s="20">
        <f>SUM(F6:F6)</f>
        <v>0</v>
      </c>
      <c r="G8" s="9"/>
      <c r="H8" s="12"/>
      <c r="I8" s="20">
        <f>SUM(I6:I6)</f>
        <v>0</v>
      </c>
      <c r="J8" s="6" t="s">
        <v>4</v>
      </c>
      <c r="K8" s="6" t="s">
        <v>4</v>
      </c>
      <c r="L8" s="20">
        <f>SUM(L6:L6)</f>
        <v>0</v>
      </c>
      <c r="M8" s="20">
        <f>SUM(M6:M6)</f>
        <v>0</v>
      </c>
      <c r="N8" s="20">
        <f>SUM(N6:N6)</f>
        <v>0</v>
      </c>
      <c r="O8" s="20">
        <f>SUM(O6:O6)</f>
        <v>0</v>
      </c>
      <c r="P8" s="8"/>
      <c r="Q8" s="20">
        <f>SUM(Q6:Q6)</f>
        <v>0</v>
      </c>
      <c r="R8" s="20">
        <f>SUM(R6:R6)</f>
        <v>0</v>
      </c>
      <c r="S8" s="69"/>
    </row>
    <row r="9" spans="1:19" ht="12.75">
      <c r="A9" s="34" t="s">
        <v>38</v>
      </c>
      <c r="B9" s="31"/>
      <c r="C9" s="2" t="s">
        <v>19</v>
      </c>
      <c r="D9" s="44"/>
      <c r="E9" s="56"/>
      <c r="F9" s="15">
        <v>0</v>
      </c>
      <c r="G9" s="39"/>
      <c r="H9" s="45"/>
      <c r="I9" s="11">
        <v>0</v>
      </c>
      <c r="J9" s="9"/>
      <c r="K9" s="45"/>
      <c r="L9" s="11">
        <v>0</v>
      </c>
      <c r="M9" s="11">
        <f>I9-L9</f>
        <v>0</v>
      </c>
      <c r="N9" s="11">
        <v>0</v>
      </c>
      <c r="O9" s="11">
        <f>L9-N9</f>
        <v>0</v>
      </c>
      <c r="P9" s="8"/>
      <c r="Q9" s="5">
        <v>0</v>
      </c>
      <c r="R9" s="5">
        <f>N9-Q9</f>
        <v>0</v>
      </c>
      <c r="S9" s="66"/>
    </row>
    <row r="10" spans="1:19" s="14" customFormat="1" ht="12.75">
      <c r="A10" s="37" t="s">
        <v>12</v>
      </c>
      <c r="B10" s="29"/>
      <c r="C10" s="29"/>
      <c r="D10" s="29"/>
      <c r="E10" s="55"/>
      <c r="F10" s="20">
        <f>SUM(F9:F9)</f>
        <v>0</v>
      </c>
      <c r="G10" s="9"/>
      <c r="H10" s="12"/>
      <c r="I10" s="20">
        <f>SUM(I9:I9)</f>
        <v>0</v>
      </c>
      <c r="J10" s="9"/>
      <c r="K10" s="12"/>
      <c r="L10" s="20">
        <f>SUM(L9:L9)</f>
        <v>0</v>
      </c>
      <c r="M10" s="20">
        <f>SUM(M9:M9)</f>
        <v>0</v>
      </c>
      <c r="N10" s="20">
        <f>SUM(N9:N9)</f>
        <v>0</v>
      </c>
      <c r="O10" s="20">
        <f>SUM(O9:O9)</f>
        <v>0</v>
      </c>
      <c r="P10" s="8"/>
      <c r="Q10" s="20">
        <f>SUM(Q9:Q9)</f>
        <v>0</v>
      </c>
      <c r="R10" s="20">
        <f>SUM(R9:R9)</f>
        <v>0</v>
      </c>
      <c r="S10" s="69"/>
    </row>
    <row r="11" spans="1:19" s="14" customFormat="1" ht="12.75">
      <c r="A11" s="38" t="s">
        <v>18</v>
      </c>
      <c r="B11" s="31" t="s">
        <v>4</v>
      </c>
      <c r="C11" s="4" t="s">
        <v>4</v>
      </c>
      <c r="D11" s="44" t="s">
        <v>4</v>
      </c>
      <c r="E11" s="56" t="s">
        <v>4</v>
      </c>
      <c r="F11" s="5">
        <v>0</v>
      </c>
      <c r="G11" s="74" t="s">
        <v>4</v>
      </c>
      <c r="H11" s="46" t="s">
        <v>4</v>
      </c>
      <c r="I11" s="15">
        <v>0</v>
      </c>
      <c r="J11" s="9" t="s">
        <v>4</v>
      </c>
      <c r="K11" s="45" t="s">
        <v>4</v>
      </c>
      <c r="L11" s="11">
        <f>24591.67-24591.67</f>
        <v>0</v>
      </c>
      <c r="M11" s="11">
        <v>0</v>
      </c>
      <c r="N11" s="11">
        <v>0</v>
      </c>
      <c r="O11" s="11">
        <f>L11-N11</f>
        <v>0</v>
      </c>
      <c r="P11" s="8" t="s">
        <v>4</v>
      </c>
      <c r="Q11" s="5">
        <v>0</v>
      </c>
      <c r="R11" s="5">
        <f>N11-Q11</f>
        <v>0</v>
      </c>
      <c r="S11" s="66" t="s">
        <v>4</v>
      </c>
    </row>
    <row r="12" spans="1:19" s="14" customFormat="1" ht="12.75">
      <c r="A12" s="48" t="s">
        <v>12</v>
      </c>
      <c r="B12" s="28"/>
      <c r="C12" s="29"/>
      <c r="D12" s="29"/>
      <c r="E12" s="55"/>
      <c r="F12" s="20">
        <f>SUM(F11:F11)</f>
        <v>0</v>
      </c>
      <c r="G12" s="9"/>
      <c r="H12" s="12"/>
      <c r="I12" s="20">
        <f>SUM(I11:I11)</f>
        <v>0</v>
      </c>
      <c r="J12" s="9"/>
      <c r="K12" s="12"/>
      <c r="L12" s="20">
        <f>SUM(L11:L11)</f>
        <v>0</v>
      </c>
      <c r="M12" s="20">
        <f>SUM(M11:M11)</f>
        <v>0</v>
      </c>
      <c r="N12" s="20">
        <f>SUM(N11:N11)</f>
        <v>0</v>
      </c>
      <c r="O12" s="20">
        <f>SUM(O11:O11)</f>
        <v>0</v>
      </c>
      <c r="P12" s="8"/>
      <c r="Q12" s="20">
        <f>SUM(Q11:Q11)</f>
        <v>0</v>
      </c>
      <c r="R12" s="20">
        <f>SUM(R11:R11)</f>
        <v>0</v>
      </c>
      <c r="S12" s="69"/>
    </row>
    <row r="13" spans="1:19" ht="33.75">
      <c r="A13" s="49" t="s">
        <v>44</v>
      </c>
      <c r="B13" s="4">
        <v>12</v>
      </c>
      <c r="C13" s="4" t="s">
        <v>19</v>
      </c>
      <c r="D13" s="44">
        <v>44236</v>
      </c>
      <c r="E13" s="56" t="s">
        <v>45</v>
      </c>
      <c r="F13" s="36">
        <v>2079000</v>
      </c>
      <c r="G13" s="9">
        <v>26</v>
      </c>
      <c r="H13" s="45">
        <v>44252</v>
      </c>
      <c r="I13" s="36">
        <v>1166942.7</v>
      </c>
      <c r="J13" s="9">
        <v>146</v>
      </c>
      <c r="K13" s="45">
        <v>44263</v>
      </c>
      <c r="L13" s="36">
        <v>1166942.7</v>
      </c>
      <c r="M13" s="11">
        <f>I13-L13</f>
        <v>0</v>
      </c>
      <c r="N13" s="11">
        <v>0</v>
      </c>
      <c r="O13" s="11">
        <f>L13-N13</f>
        <v>1166942.7</v>
      </c>
      <c r="P13" s="8" t="s">
        <v>4</v>
      </c>
      <c r="Q13" s="5">
        <v>0</v>
      </c>
      <c r="R13" s="5">
        <f>N13-Q13</f>
        <v>0</v>
      </c>
      <c r="S13" s="66" t="s">
        <v>62</v>
      </c>
    </row>
    <row r="14" spans="1:19" ht="22.5">
      <c r="A14" s="49"/>
      <c r="B14" s="4">
        <v>13</v>
      </c>
      <c r="C14" s="4" t="s">
        <v>19</v>
      </c>
      <c r="D14" s="44">
        <v>44236</v>
      </c>
      <c r="E14" s="56" t="s">
        <v>46</v>
      </c>
      <c r="F14" s="36">
        <v>1583000</v>
      </c>
      <c r="G14" s="9">
        <v>27</v>
      </c>
      <c r="H14" s="45">
        <v>44252</v>
      </c>
      <c r="I14" s="36">
        <v>793716.2</v>
      </c>
      <c r="J14" s="9">
        <v>147</v>
      </c>
      <c r="K14" s="45">
        <v>44263</v>
      </c>
      <c r="L14" s="36">
        <v>793716.2</v>
      </c>
      <c r="M14" s="11">
        <f aca="true" t="shared" si="0" ref="M14:M21">I14-L14</f>
        <v>0</v>
      </c>
      <c r="N14" s="11">
        <v>0</v>
      </c>
      <c r="O14" s="11">
        <f aca="true" t="shared" si="1" ref="O14:O21">L14-N14</f>
        <v>793716.2</v>
      </c>
      <c r="P14" s="8"/>
      <c r="Q14" s="5"/>
      <c r="R14" s="5">
        <f aca="true" t="shared" si="2" ref="R14:R21">N14-Q14</f>
        <v>0</v>
      </c>
      <c r="S14" s="66" t="s">
        <v>63</v>
      </c>
    </row>
    <row r="15" spans="1:19" ht="33.75">
      <c r="A15" s="49"/>
      <c r="B15" s="4">
        <v>14</v>
      </c>
      <c r="C15" s="4" t="s">
        <v>19</v>
      </c>
      <c r="D15" s="44">
        <v>44236</v>
      </c>
      <c r="E15" s="56" t="s">
        <v>47</v>
      </c>
      <c r="F15" s="36">
        <v>912000</v>
      </c>
      <c r="G15" s="9">
        <v>28</v>
      </c>
      <c r="H15" s="45">
        <v>44252</v>
      </c>
      <c r="I15" s="36">
        <v>457276.8</v>
      </c>
      <c r="J15" s="9">
        <v>148</v>
      </c>
      <c r="K15" s="45">
        <v>44263</v>
      </c>
      <c r="L15" s="36">
        <v>457276.8</v>
      </c>
      <c r="M15" s="11">
        <f t="shared" si="0"/>
        <v>0</v>
      </c>
      <c r="N15" s="11">
        <v>0</v>
      </c>
      <c r="O15" s="11">
        <f t="shared" si="1"/>
        <v>457276.8</v>
      </c>
      <c r="P15" s="8"/>
      <c r="Q15" s="5"/>
      <c r="R15" s="5">
        <f t="shared" si="2"/>
        <v>0</v>
      </c>
      <c r="S15" s="66" t="s">
        <v>64</v>
      </c>
    </row>
    <row r="16" spans="1:19" ht="33.75">
      <c r="A16" s="49"/>
      <c r="B16" s="4">
        <v>15</v>
      </c>
      <c r="C16" s="4" t="s">
        <v>19</v>
      </c>
      <c r="D16" s="44">
        <v>44236</v>
      </c>
      <c r="E16" s="56" t="s">
        <v>48</v>
      </c>
      <c r="F16" s="36">
        <v>2050000</v>
      </c>
      <c r="G16" s="9">
        <v>29</v>
      </c>
      <c r="H16" s="45">
        <v>44252</v>
      </c>
      <c r="I16" s="36">
        <v>1033815</v>
      </c>
      <c r="J16" s="9">
        <v>144</v>
      </c>
      <c r="K16" s="45">
        <v>44263</v>
      </c>
      <c r="L16" s="36">
        <v>1033815</v>
      </c>
      <c r="M16" s="11">
        <f t="shared" si="0"/>
        <v>0</v>
      </c>
      <c r="N16" s="11">
        <v>0</v>
      </c>
      <c r="O16" s="11">
        <f t="shared" si="1"/>
        <v>1033815</v>
      </c>
      <c r="P16" s="8"/>
      <c r="Q16" s="5"/>
      <c r="R16" s="5">
        <f t="shared" si="2"/>
        <v>0</v>
      </c>
      <c r="S16" s="66" t="s">
        <v>65</v>
      </c>
    </row>
    <row r="17" spans="1:19" ht="33.75">
      <c r="A17" s="49"/>
      <c r="B17" s="4">
        <v>16</v>
      </c>
      <c r="C17" s="4" t="s">
        <v>19</v>
      </c>
      <c r="D17" s="44">
        <v>44236</v>
      </c>
      <c r="E17" s="56" t="s">
        <v>49</v>
      </c>
      <c r="F17" s="36">
        <v>2060000</v>
      </c>
      <c r="G17" s="9">
        <v>30</v>
      </c>
      <c r="H17" s="45">
        <v>44252</v>
      </c>
      <c r="I17" s="36">
        <v>1035150</v>
      </c>
      <c r="J17" s="9">
        <v>135</v>
      </c>
      <c r="K17" s="45">
        <v>44260</v>
      </c>
      <c r="L17" s="36">
        <v>1035150</v>
      </c>
      <c r="M17" s="11">
        <f t="shared" si="0"/>
        <v>0</v>
      </c>
      <c r="N17" s="11">
        <v>0</v>
      </c>
      <c r="O17" s="11">
        <f t="shared" si="1"/>
        <v>1035150</v>
      </c>
      <c r="P17" s="8"/>
      <c r="Q17" s="5"/>
      <c r="R17" s="5">
        <f t="shared" si="2"/>
        <v>0</v>
      </c>
      <c r="S17" s="66" t="s">
        <v>66</v>
      </c>
    </row>
    <row r="18" spans="1:19" ht="33.75">
      <c r="A18" s="49"/>
      <c r="B18" s="4">
        <v>17</v>
      </c>
      <c r="C18" s="4" t="s">
        <v>19</v>
      </c>
      <c r="D18" s="44">
        <v>44236</v>
      </c>
      <c r="E18" s="56" t="s">
        <v>50</v>
      </c>
      <c r="F18" s="36">
        <v>1837000</v>
      </c>
      <c r="G18" s="9">
        <v>31</v>
      </c>
      <c r="H18" s="45">
        <v>44252</v>
      </c>
      <c r="I18" s="36">
        <v>943923.75</v>
      </c>
      <c r="J18" s="9">
        <v>134</v>
      </c>
      <c r="K18" s="45">
        <v>44258</v>
      </c>
      <c r="L18" s="36">
        <v>943923.75</v>
      </c>
      <c r="M18" s="11">
        <f t="shared" si="0"/>
        <v>0</v>
      </c>
      <c r="N18" s="11">
        <v>0</v>
      </c>
      <c r="O18" s="11">
        <f t="shared" si="1"/>
        <v>943923.75</v>
      </c>
      <c r="P18" s="8"/>
      <c r="Q18" s="5"/>
      <c r="R18" s="5">
        <f t="shared" si="2"/>
        <v>0</v>
      </c>
      <c r="S18" s="66" t="s">
        <v>67</v>
      </c>
    </row>
    <row r="19" spans="1:19" ht="33.75">
      <c r="A19" s="49"/>
      <c r="B19" s="4">
        <v>18</v>
      </c>
      <c r="C19" s="4" t="s">
        <v>19</v>
      </c>
      <c r="D19" s="44">
        <v>44236</v>
      </c>
      <c r="E19" s="56" t="s">
        <v>51</v>
      </c>
      <c r="F19" s="36">
        <v>3700000</v>
      </c>
      <c r="G19" s="9">
        <v>32</v>
      </c>
      <c r="H19" s="45">
        <v>44252</v>
      </c>
      <c r="I19" s="36">
        <v>1294260</v>
      </c>
      <c r="J19" s="9">
        <v>133</v>
      </c>
      <c r="K19" s="45">
        <v>44258</v>
      </c>
      <c r="L19" s="36">
        <v>1294260</v>
      </c>
      <c r="M19" s="11">
        <f t="shared" si="0"/>
        <v>0</v>
      </c>
      <c r="N19" s="11">
        <v>0</v>
      </c>
      <c r="O19" s="11">
        <f t="shared" si="1"/>
        <v>1294260</v>
      </c>
      <c r="P19" s="8"/>
      <c r="Q19" s="5"/>
      <c r="R19" s="5">
        <f t="shared" si="2"/>
        <v>0</v>
      </c>
      <c r="S19" s="66" t="s">
        <v>68</v>
      </c>
    </row>
    <row r="20" spans="1:19" ht="33.75">
      <c r="A20" s="49"/>
      <c r="B20" s="4">
        <v>19</v>
      </c>
      <c r="C20" s="4" t="s">
        <v>19</v>
      </c>
      <c r="D20" s="44">
        <v>44236</v>
      </c>
      <c r="E20" s="56" t="s">
        <v>52</v>
      </c>
      <c r="F20" s="36">
        <v>1488000</v>
      </c>
      <c r="G20" s="9">
        <v>33</v>
      </c>
      <c r="H20" s="45">
        <v>44252</v>
      </c>
      <c r="I20" s="36">
        <v>746380.8</v>
      </c>
      <c r="J20" s="9">
        <v>149</v>
      </c>
      <c r="K20" s="45">
        <v>44263</v>
      </c>
      <c r="L20" s="36">
        <v>746380.8</v>
      </c>
      <c r="M20" s="11">
        <f t="shared" si="0"/>
        <v>0</v>
      </c>
      <c r="N20" s="11">
        <v>0</v>
      </c>
      <c r="O20" s="11">
        <f t="shared" si="1"/>
        <v>746380.8</v>
      </c>
      <c r="P20" s="8"/>
      <c r="Q20" s="5"/>
      <c r="R20" s="5">
        <f t="shared" si="2"/>
        <v>0</v>
      </c>
      <c r="S20" s="66" t="s">
        <v>69</v>
      </c>
    </row>
    <row r="21" spans="1:19" ht="12.75">
      <c r="A21" s="49"/>
      <c r="B21" s="4" t="s">
        <v>4</v>
      </c>
      <c r="C21" s="4" t="s">
        <v>19</v>
      </c>
      <c r="D21" s="44" t="s">
        <v>4</v>
      </c>
      <c r="E21" s="56" t="s">
        <v>4</v>
      </c>
      <c r="F21" s="36">
        <v>0</v>
      </c>
      <c r="G21" s="9" t="s">
        <v>4</v>
      </c>
      <c r="H21" s="45" t="s">
        <v>4</v>
      </c>
      <c r="I21" s="36">
        <f>715651.52-715651.52</f>
        <v>0</v>
      </c>
      <c r="J21" s="9"/>
      <c r="K21" s="45"/>
      <c r="L21" s="36"/>
      <c r="M21" s="11">
        <f t="shared" si="0"/>
        <v>0</v>
      </c>
      <c r="N21" s="11">
        <v>0</v>
      </c>
      <c r="O21" s="11">
        <f t="shared" si="1"/>
        <v>0</v>
      </c>
      <c r="P21" s="8"/>
      <c r="Q21" s="5"/>
      <c r="R21" s="5">
        <f t="shared" si="2"/>
        <v>0</v>
      </c>
      <c r="S21" s="66"/>
    </row>
    <row r="22" spans="1:19" s="14" customFormat="1" ht="12.75">
      <c r="A22" s="32" t="s">
        <v>12</v>
      </c>
      <c r="B22" s="29"/>
      <c r="C22" s="29"/>
      <c r="D22" s="29"/>
      <c r="E22" s="55"/>
      <c r="F22" s="20">
        <f>SUM(F13:F21)</f>
        <v>15709000</v>
      </c>
      <c r="G22" s="8" t="s">
        <v>4</v>
      </c>
      <c r="H22" s="45" t="s">
        <v>4</v>
      </c>
      <c r="I22" s="20">
        <f>SUM(I13:I21)</f>
        <v>7471465.249999999</v>
      </c>
      <c r="J22" s="9"/>
      <c r="K22" s="8"/>
      <c r="L22" s="20">
        <f>SUM(L13:L21)</f>
        <v>7471465.249999999</v>
      </c>
      <c r="M22" s="20">
        <f>SUM(M13:M21)</f>
        <v>0</v>
      </c>
      <c r="N22" s="20">
        <f>SUM(N13:N21)</f>
        <v>0</v>
      </c>
      <c r="O22" s="20">
        <f>SUM(O13:O21)</f>
        <v>7471465.249999999</v>
      </c>
      <c r="P22" s="8"/>
      <c r="Q22" s="20">
        <f>SUM(Q13:Q21)</f>
        <v>0</v>
      </c>
      <c r="R22" s="20">
        <f>SUM(R13:R21)</f>
        <v>0</v>
      </c>
      <c r="S22" s="69"/>
    </row>
    <row r="23" spans="1:19" ht="12.75">
      <c r="A23" s="82" t="s">
        <v>8</v>
      </c>
      <c r="B23" s="31" t="s">
        <v>4</v>
      </c>
      <c r="C23" s="2" t="s">
        <v>19</v>
      </c>
      <c r="D23" s="44" t="s">
        <v>4</v>
      </c>
      <c r="E23" s="56" t="s">
        <v>4</v>
      </c>
      <c r="F23" s="36">
        <v>0</v>
      </c>
      <c r="G23" s="39" t="s">
        <v>4</v>
      </c>
      <c r="H23" s="45" t="s">
        <v>4</v>
      </c>
      <c r="I23" s="36">
        <v>0</v>
      </c>
      <c r="J23" s="9" t="s">
        <v>4</v>
      </c>
      <c r="K23" s="45" t="s">
        <v>4</v>
      </c>
      <c r="L23" s="11">
        <v>0</v>
      </c>
      <c r="M23" s="11">
        <f>I23-L23</f>
        <v>0</v>
      </c>
      <c r="N23" s="11">
        <v>0</v>
      </c>
      <c r="O23" s="11">
        <f>L23-N23</f>
        <v>0</v>
      </c>
      <c r="P23" s="8" t="s">
        <v>4</v>
      </c>
      <c r="Q23" s="5">
        <v>0</v>
      </c>
      <c r="R23" s="5">
        <f>N23-Q23</f>
        <v>0</v>
      </c>
      <c r="S23" s="66" t="s">
        <v>4</v>
      </c>
    </row>
    <row r="24" spans="1:19" ht="12.75">
      <c r="A24" s="82"/>
      <c r="B24" s="31" t="s">
        <v>4</v>
      </c>
      <c r="C24" s="2"/>
      <c r="D24" s="44" t="s">
        <v>4</v>
      </c>
      <c r="E24" s="75" t="s">
        <v>4</v>
      </c>
      <c r="F24" s="36"/>
      <c r="G24" s="9"/>
      <c r="H24" s="45"/>
      <c r="I24" s="36"/>
      <c r="J24" s="9"/>
      <c r="K24" s="45"/>
      <c r="L24" s="11"/>
      <c r="M24" s="11"/>
      <c r="N24" s="11"/>
      <c r="O24" s="11"/>
      <c r="P24" s="8"/>
      <c r="Q24" s="5"/>
      <c r="R24" s="5"/>
      <c r="S24" s="66"/>
    </row>
    <row r="25" spans="1:19" s="14" customFormat="1" ht="12.75">
      <c r="A25" s="33" t="s">
        <v>12</v>
      </c>
      <c r="B25" s="29"/>
      <c r="C25" s="29"/>
      <c r="D25" s="29"/>
      <c r="E25" s="55"/>
      <c r="F25" s="20">
        <f>SUM(F23:F24)</f>
        <v>0</v>
      </c>
      <c r="G25" s="7" t="s">
        <v>4</v>
      </c>
      <c r="H25" s="12"/>
      <c r="I25" s="20">
        <f>SUM(I23:I24)</f>
        <v>0</v>
      </c>
      <c r="J25" s="9"/>
      <c r="K25" s="7"/>
      <c r="L25" s="20">
        <f>SUM(L23:L24)</f>
        <v>0</v>
      </c>
      <c r="M25" s="20">
        <f>SUM(M23:M24)</f>
        <v>0</v>
      </c>
      <c r="N25" s="20">
        <f>SUM(N23:N24)</f>
        <v>0</v>
      </c>
      <c r="O25" s="20">
        <f>SUM(O23:O24)</f>
        <v>0</v>
      </c>
      <c r="P25" s="8"/>
      <c r="Q25" s="20">
        <f>SUM(Q23:Q24)</f>
        <v>0</v>
      </c>
      <c r="R25" s="20">
        <f>SUM(R23:R24)</f>
        <v>0</v>
      </c>
      <c r="S25" s="69"/>
    </row>
    <row r="26" spans="1:19" ht="12.75">
      <c r="A26" s="34" t="s">
        <v>37</v>
      </c>
      <c r="B26" s="4" t="s">
        <v>4</v>
      </c>
      <c r="C26" s="2" t="s">
        <v>19</v>
      </c>
      <c r="D26" s="47" t="s">
        <v>4</v>
      </c>
      <c r="E26" s="54" t="s">
        <v>4</v>
      </c>
      <c r="F26" s="15">
        <v>0</v>
      </c>
      <c r="G26" s="39" t="s">
        <v>4</v>
      </c>
      <c r="H26" s="46" t="s">
        <v>4</v>
      </c>
      <c r="I26" s="15">
        <f>119449.03-119449.03</f>
        <v>0</v>
      </c>
      <c r="J26" s="65" t="s">
        <v>4</v>
      </c>
      <c r="K26" s="45" t="s">
        <v>4</v>
      </c>
      <c r="L26" s="11">
        <v>0</v>
      </c>
      <c r="M26" s="11">
        <f>I26-L26</f>
        <v>0</v>
      </c>
      <c r="N26" s="11">
        <v>0</v>
      </c>
      <c r="O26" s="11">
        <f>L26-N26</f>
        <v>0</v>
      </c>
      <c r="P26" s="8"/>
      <c r="Q26" s="5"/>
      <c r="R26" s="5">
        <f>N26-Q26</f>
        <v>0</v>
      </c>
      <c r="S26" s="66" t="s">
        <v>4</v>
      </c>
    </row>
    <row r="27" spans="1:19" s="14" customFormat="1" ht="12.75">
      <c r="A27" s="28" t="s">
        <v>12</v>
      </c>
      <c r="B27" s="29"/>
      <c r="C27" s="29"/>
      <c r="D27" s="29"/>
      <c r="E27" s="55"/>
      <c r="F27" s="20">
        <f>SUM(F26:F26)</f>
        <v>0</v>
      </c>
      <c r="G27" s="8"/>
      <c r="H27" s="12"/>
      <c r="I27" s="20">
        <f>SUM(I26:I26)</f>
        <v>0</v>
      </c>
      <c r="J27" s="9"/>
      <c r="K27" s="7"/>
      <c r="L27" s="20">
        <f>SUM(L26:L26)</f>
        <v>0</v>
      </c>
      <c r="M27" s="20">
        <f>SUM(M26:M26)</f>
        <v>0</v>
      </c>
      <c r="N27" s="20">
        <f>SUM(N26:N26)</f>
        <v>0</v>
      </c>
      <c r="O27" s="20">
        <f>SUM(O26:O26)</f>
        <v>0</v>
      </c>
      <c r="P27" s="8"/>
      <c r="Q27" s="20">
        <f>SUM(Q26:Q26)</f>
        <v>0</v>
      </c>
      <c r="R27" s="20">
        <f>SUM(R26:R26)</f>
        <v>0</v>
      </c>
      <c r="S27" s="69"/>
    </row>
    <row r="28" spans="1:19" ht="12.75" customHeight="1">
      <c r="A28" s="30" t="s">
        <v>9</v>
      </c>
      <c r="B28" s="4" t="s">
        <v>4</v>
      </c>
      <c r="C28" s="50" t="s">
        <v>4</v>
      </c>
      <c r="D28" s="44" t="s">
        <v>4</v>
      </c>
      <c r="E28" s="73" t="s">
        <v>4</v>
      </c>
      <c r="F28" s="5">
        <v>0</v>
      </c>
      <c r="G28" s="9" t="s">
        <v>4</v>
      </c>
      <c r="H28" s="46" t="s">
        <v>4</v>
      </c>
      <c r="I28" s="5">
        <v>0</v>
      </c>
      <c r="J28" s="9" t="s">
        <v>4</v>
      </c>
      <c r="K28" s="46" t="s">
        <v>4</v>
      </c>
      <c r="L28" s="5">
        <f>886820.6-886820.6</f>
        <v>0</v>
      </c>
      <c r="M28" s="5">
        <v>0</v>
      </c>
      <c r="N28" s="11">
        <v>0</v>
      </c>
      <c r="O28" s="11">
        <v>0</v>
      </c>
      <c r="P28" s="8" t="s">
        <v>4</v>
      </c>
      <c r="Q28" s="5">
        <v>0</v>
      </c>
      <c r="R28" s="5">
        <f>N28-Q28</f>
        <v>0</v>
      </c>
      <c r="S28" s="66"/>
    </row>
    <row r="29" spans="1:19" s="14" customFormat="1" ht="12.75">
      <c r="A29" s="28" t="s">
        <v>12</v>
      </c>
      <c r="B29" s="29"/>
      <c r="C29" s="29"/>
      <c r="D29" s="29"/>
      <c r="E29" s="55"/>
      <c r="F29" s="20">
        <f>SUM(F28:F28)</f>
        <v>0</v>
      </c>
      <c r="G29" s="8"/>
      <c r="H29" s="9"/>
      <c r="I29" s="20">
        <f>SUM(I28:I28)</f>
        <v>0</v>
      </c>
      <c r="J29" s="9"/>
      <c r="K29" s="8"/>
      <c r="L29" s="20">
        <f>SUM(L28:L28)</f>
        <v>0</v>
      </c>
      <c r="M29" s="20">
        <f>SUM(M28:M28)</f>
        <v>0</v>
      </c>
      <c r="N29" s="20">
        <f>SUM(N28:N28)</f>
        <v>0</v>
      </c>
      <c r="O29" s="20">
        <f>SUM(O28:O28)</f>
        <v>0</v>
      </c>
      <c r="P29" s="8"/>
      <c r="Q29" s="20">
        <f>SUM(Q28:Q28)</f>
        <v>0</v>
      </c>
      <c r="R29" s="20">
        <f>SUM(R28:R28)</f>
        <v>0</v>
      </c>
      <c r="S29" s="69"/>
    </row>
    <row r="30" spans="1:19" ht="12.75">
      <c r="A30" s="13" t="s">
        <v>10</v>
      </c>
      <c r="B30" s="4" t="s">
        <v>4</v>
      </c>
      <c r="C30" s="10" t="s">
        <v>19</v>
      </c>
      <c r="D30" s="44" t="s">
        <v>4</v>
      </c>
      <c r="E30" s="56" t="s">
        <v>4</v>
      </c>
      <c r="F30" s="5">
        <v>0</v>
      </c>
      <c r="G30" s="9" t="s">
        <v>4</v>
      </c>
      <c r="H30" s="45" t="s">
        <v>4</v>
      </c>
      <c r="I30" s="11">
        <v>0</v>
      </c>
      <c r="J30" s="9" t="s">
        <v>4</v>
      </c>
      <c r="K30" s="45" t="s">
        <v>4</v>
      </c>
      <c r="L30" s="11">
        <v>0</v>
      </c>
      <c r="M30" s="11">
        <f>I30-L30</f>
        <v>0</v>
      </c>
      <c r="N30" s="11">
        <v>0</v>
      </c>
      <c r="O30" s="11">
        <f>L30-N30</f>
        <v>0</v>
      </c>
      <c r="P30" s="8" t="s">
        <v>4</v>
      </c>
      <c r="Q30" s="5">
        <v>0</v>
      </c>
      <c r="R30" s="5">
        <f>N30-Q30</f>
        <v>0</v>
      </c>
      <c r="S30" s="66" t="s">
        <v>36</v>
      </c>
    </row>
    <row r="31" spans="1:19" s="14" customFormat="1" ht="12.75">
      <c r="A31" s="32" t="s">
        <v>12</v>
      </c>
      <c r="B31" s="29"/>
      <c r="C31" s="29"/>
      <c r="D31" s="29"/>
      <c r="E31" s="55"/>
      <c r="F31" s="20">
        <f>SUM(F30:F30)</f>
        <v>0</v>
      </c>
      <c r="G31" s="8"/>
      <c r="H31" s="12"/>
      <c r="I31" s="20">
        <f>SUM(I30:I30)</f>
        <v>0</v>
      </c>
      <c r="J31" s="9"/>
      <c r="K31" s="7"/>
      <c r="L31" s="20">
        <f>SUM(L30:L30)</f>
        <v>0</v>
      </c>
      <c r="M31" s="20">
        <f>SUM(M30:M30)</f>
        <v>0</v>
      </c>
      <c r="N31" s="20">
        <f>SUM(N30:N30)</f>
        <v>0</v>
      </c>
      <c r="O31" s="20">
        <f>SUM(O30:O30)</f>
        <v>0</v>
      </c>
      <c r="P31" s="8"/>
      <c r="Q31" s="20">
        <f>SUM(Q30:Q30)</f>
        <v>0</v>
      </c>
      <c r="R31" s="20">
        <f>SUM(R30:R30)</f>
        <v>0</v>
      </c>
      <c r="S31" s="69"/>
    </row>
    <row r="32" spans="1:19" ht="12.75">
      <c r="A32" s="81" t="s">
        <v>35</v>
      </c>
      <c r="B32" s="31" t="s">
        <v>4</v>
      </c>
      <c r="C32" s="2" t="s">
        <v>19</v>
      </c>
      <c r="D32" s="44" t="s">
        <v>4</v>
      </c>
      <c r="E32" s="56" t="s">
        <v>4</v>
      </c>
      <c r="F32" s="5">
        <v>0</v>
      </c>
      <c r="G32" s="51" t="s">
        <v>4</v>
      </c>
      <c r="H32" s="45" t="s">
        <v>4</v>
      </c>
      <c r="I32" s="11">
        <v>0</v>
      </c>
      <c r="J32" s="9" t="s">
        <v>4</v>
      </c>
      <c r="K32" s="45" t="s">
        <v>4</v>
      </c>
      <c r="L32" s="11">
        <v>0</v>
      </c>
      <c r="M32" s="11">
        <f>I32-L32</f>
        <v>0</v>
      </c>
      <c r="N32" s="11">
        <v>0</v>
      </c>
      <c r="O32" s="11">
        <f>L32-N32</f>
        <v>0</v>
      </c>
      <c r="P32" s="8" t="s">
        <v>4</v>
      </c>
      <c r="Q32" s="5">
        <v>0</v>
      </c>
      <c r="R32" s="5">
        <f aca="true" t="shared" si="3" ref="R32:R40">N32-Q32</f>
        <v>0</v>
      </c>
      <c r="S32" s="66"/>
    </row>
    <row r="33" spans="1:19" ht="12.75">
      <c r="A33" s="81"/>
      <c r="B33" s="31"/>
      <c r="C33" s="2"/>
      <c r="D33" s="44"/>
      <c r="E33" s="75"/>
      <c r="F33" s="5"/>
      <c r="G33" s="51"/>
      <c r="H33" s="45"/>
      <c r="I33" s="11">
        <v>0</v>
      </c>
      <c r="J33" s="9"/>
      <c r="K33" s="45"/>
      <c r="L33" s="11">
        <v>0</v>
      </c>
      <c r="M33" s="11">
        <f>I33-L33</f>
        <v>0</v>
      </c>
      <c r="N33" s="11">
        <v>0</v>
      </c>
      <c r="O33" s="11">
        <f>L33-N33</f>
        <v>0</v>
      </c>
      <c r="P33" s="8"/>
      <c r="Q33" s="5">
        <v>0</v>
      </c>
      <c r="R33" s="5">
        <f t="shared" si="3"/>
        <v>0</v>
      </c>
      <c r="S33" s="66"/>
    </row>
    <row r="34" spans="1:19" s="14" customFormat="1" ht="12.75">
      <c r="A34" s="37" t="s">
        <v>12</v>
      </c>
      <c r="B34" s="29"/>
      <c r="C34" s="29"/>
      <c r="D34" s="29"/>
      <c r="E34" s="55"/>
      <c r="F34" s="20">
        <f>SUM(F32:F32)</f>
        <v>0</v>
      </c>
      <c r="G34" s="8"/>
      <c r="H34" s="9"/>
      <c r="I34" s="20">
        <f>SUM(I32:I32)</f>
        <v>0</v>
      </c>
      <c r="J34" s="9"/>
      <c r="K34" s="8"/>
      <c r="L34" s="20">
        <f>SUM(L32:L32)</f>
        <v>0</v>
      </c>
      <c r="M34" s="20">
        <f>SUM(M32:M32)</f>
        <v>0</v>
      </c>
      <c r="N34" s="20">
        <f>SUM(N32:N32)</f>
        <v>0</v>
      </c>
      <c r="O34" s="20">
        <f>SUM(O32:O32)</f>
        <v>0</v>
      </c>
      <c r="P34" s="8"/>
      <c r="Q34" s="20">
        <f>SUM(Q32:Q32)</f>
        <v>0</v>
      </c>
      <c r="R34" s="20">
        <f>SUM(R32:R32)</f>
        <v>0</v>
      </c>
      <c r="S34" s="69"/>
    </row>
    <row r="35" spans="1:19" ht="12.75">
      <c r="A35" s="34" t="s">
        <v>11</v>
      </c>
      <c r="B35" s="4" t="s">
        <v>4</v>
      </c>
      <c r="C35" s="4" t="s">
        <v>4</v>
      </c>
      <c r="D35" s="44" t="s">
        <v>4</v>
      </c>
      <c r="E35" s="56" t="s">
        <v>4</v>
      </c>
      <c r="F35" s="5">
        <v>0</v>
      </c>
      <c r="G35" s="9" t="s">
        <v>4</v>
      </c>
      <c r="H35" s="45" t="s">
        <v>4</v>
      </c>
      <c r="I35" s="11">
        <v>0</v>
      </c>
      <c r="J35" s="9" t="s">
        <v>4</v>
      </c>
      <c r="K35" s="45" t="s">
        <v>4</v>
      </c>
      <c r="L35" s="11">
        <v>0</v>
      </c>
      <c r="M35" s="11">
        <f>I35-L35</f>
        <v>0</v>
      </c>
      <c r="N35" s="11">
        <v>0</v>
      </c>
      <c r="O35" s="11">
        <f>L35-N35</f>
        <v>0</v>
      </c>
      <c r="P35" s="8" t="s">
        <v>4</v>
      </c>
      <c r="Q35" s="5">
        <v>0</v>
      </c>
      <c r="R35" s="5">
        <f t="shared" si="3"/>
        <v>0</v>
      </c>
      <c r="S35" s="66" t="s">
        <v>4</v>
      </c>
    </row>
    <row r="36" spans="1:19" s="14" customFormat="1" ht="12.75">
      <c r="A36" s="28" t="s">
        <v>12</v>
      </c>
      <c r="B36" s="29"/>
      <c r="C36" s="29"/>
      <c r="D36" s="29"/>
      <c r="E36" s="55"/>
      <c r="F36" s="20">
        <f>SUM(F35:F35)</f>
        <v>0</v>
      </c>
      <c r="G36" s="8"/>
      <c r="H36" s="9"/>
      <c r="I36" s="20">
        <f>SUM(I35:I35)</f>
        <v>0</v>
      </c>
      <c r="J36" s="9"/>
      <c r="K36" s="8"/>
      <c r="L36" s="20">
        <f>SUM(L35:L35)</f>
        <v>0</v>
      </c>
      <c r="M36" s="20">
        <f>SUM(M35:M35)</f>
        <v>0</v>
      </c>
      <c r="N36" s="20">
        <f>SUM(N35:N35)</f>
        <v>0</v>
      </c>
      <c r="O36" s="20">
        <f>SUM(O35:O35)</f>
        <v>0</v>
      </c>
      <c r="P36" s="8"/>
      <c r="Q36" s="20">
        <f>SUM(Q35:Q35)</f>
        <v>0</v>
      </c>
      <c r="R36" s="20">
        <f>SUM(R35:R35)</f>
        <v>0</v>
      </c>
      <c r="S36" s="69"/>
    </row>
    <row r="37" spans="1:29" ht="12.75">
      <c r="A37" s="13" t="s">
        <v>59</v>
      </c>
      <c r="B37" s="4">
        <v>24</v>
      </c>
      <c r="C37" s="72" t="s">
        <v>19</v>
      </c>
      <c r="D37" s="44">
        <v>44273</v>
      </c>
      <c r="E37" s="56" t="s">
        <v>60</v>
      </c>
      <c r="F37" s="5">
        <v>3044400.97</v>
      </c>
      <c r="G37" s="39" t="s">
        <v>70</v>
      </c>
      <c r="H37" s="45">
        <v>44292</v>
      </c>
      <c r="I37" s="11">
        <v>3044400.97</v>
      </c>
      <c r="J37" s="9" t="s">
        <v>4</v>
      </c>
      <c r="K37" s="45" t="s">
        <v>4</v>
      </c>
      <c r="L37" s="11">
        <v>0</v>
      </c>
      <c r="M37" s="11">
        <f>I37-L37</f>
        <v>3044400.97</v>
      </c>
      <c r="N37" s="11">
        <v>0</v>
      </c>
      <c r="O37" s="11">
        <f>L37-N37</f>
        <v>0</v>
      </c>
      <c r="P37" s="8" t="s">
        <v>4</v>
      </c>
      <c r="Q37" s="5">
        <v>0</v>
      </c>
      <c r="R37" s="5">
        <f t="shared" si="3"/>
        <v>0</v>
      </c>
      <c r="S37" s="66"/>
      <c r="Y37" s="16">
        <v>37940.7</v>
      </c>
      <c r="AC37" s="1">
        <f>85441.5-32900.92</f>
        <v>52540.58</v>
      </c>
    </row>
    <row r="38" spans="1:25" ht="22.5">
      <c r="A38" s="85"/>
      <c r="B38" s="4">
        <v>25</v>
      </c>
      <c r="C38" s="72" t="s">
        <v>19</v>
      </c>
      <c r="D38" s="44">
        <v>44280</v>
      </c>
      <c r="E38" s="56" t="s">
        <v>61</v>
      </c>
      <c r="F38" s="5">
        <v>644663.17</v>
      </c>
      <c r="G38" s="39" t="s">
        <v>57</v>
      </c>
      <c r="H38" s="45">
        <v>44292</v>
      </c>
      <c r="I38" s="11">
        <v>644663.17</v>
      </c>
      <c r="J38" s="9"/>
      <c r="K38" s="45"/>
      <c r="L38" s="11">
        <v>0</v>
      </c>
      <c r="M38" s="11">
        <f>I38-L38</f>
        <v>644663.17</v>
      </c>
      <c r="N38" s="11"/>
      <c r="O38" s="11">
        <f>L38-N38</f>
        <v>0</v>
      </c>
      <c r="P38" s="8"/>
      <c r="Q38" s="5"/>
      <c r="R38" s="5">
        <f t="shared" si="3"/>
        <v>0</v>
      </c>
      <c r="S38" s="66"/>
      <c r="Y38" s="16"/>
    </row>
    <row r="39" spans="1:25" ht="12.75">
      <c r="A39" s="85"/>
      <c r="B39" s="4">
        <v>26</v>
      </c>
      <c r="C39" s="72" t="s">
        <v>19</v>
      </c>
      <c r="D39" s="44">
        <v>44287</v>
      </c>
      <c r="E39" s="56" t="s">
        <v>71</v>
      </c>
      <c r="F39" s="5">
        <v>605051.19</v>
      </c>
      <c r="G39" s="39" t="s">
        <v>58</v>
      </c>
      <c r="H39" s="45">
        <v>44295</v>
      </c>
      <c r="I39" s="11">
        <v>605051.99</v>
      </c>
      <c r="J39" s="9"/>
      <c r="K39" s="45"/>
      <c r="L39" s="11"/>
      <c r="M39" s="11">
        <f>I39-L39</f>
        <v>605051.99</v>
      </c>
      <c r="N39" s="11"/>
      <c r="O39" s="11">
        <f>L39-N39</f>
        <v>0</v>
      </c>
      <c r="P39" s="8"/>
      <c r="Q39" s="5"/>
      <c r="R39" s="5">
        <f t="shared" si="3"/>
        <v>0</v>
      </c>
      <c r="S39" s="66"/>
      <c r="Y39" s="16"/>
    </row>
    <row r="40" spans="1:25" ht="12.75">
      <c r="A40" s="85"/>
      <c r="B40" s="4" t="s">
        <v>4</v>
      </c>
      <c r="C40" s="72" t="s">
        <v>19</v>
      </c>
      <c r="D40" s="44" t="s">
        <v>4</v>
      </c>
      <c r="E40" s="56" t="s">
        <v>4</v>
      </c>
      <c r="F40" s="5"/>
      <c r="G40" s="39"/>
      <c r="H40" s="45"/>
      <c r="I40" s="11"/>
      <c r="J40" s="9"/>
      <c r="K40" s="45"/>
      <c r="L40" s="11"/>
      <c r="M40" s="11">
        <f>I40-L40</f>
        <v>0</v>
      </c>
      <c r="N40" s="11"/>
      <c r="O40" s="11">
        <f>L40-N40</f>
        <v>0</v>
      </c>
      <c r="P40" s="8"/>
      <c r="Q40" s="5"/>
      <c r="R40" s="5">
        <f t="shared" si="3"/>
        <v>0</v>
      </c>
      <c r="S40" s="66"/>
      <c r="Y40" s="16"/>
    </row>
    <row r="41" spans="1:25" ht="12.75">
      <c r="A41" s="32" t="s">
        <v>12</v>
      </c>
      <c r="B41" s="29"/>
      <c r="C41" s="29"/>
      <c r="D41" s="29"/>
      <c r="E41" s="55"/>
      <c r="F41" s="20">
        <f>SUM(F37:F40)</f>
        <v>4294115.33</v>
      </c>
      <c r="G41" s="8"/>
      <c r="H41" s="9"/>
      <c r="I41" s="20">
        <f>SUM(I37:I40)</f>
        <v>4294116.13</v>
      </c>
      <c r="J41" s="9"/>
      <c r="K41" s="8"/>
      <c r="L41" s="20">
        <f>SUM(L37:L40)</f>
        <v>0</v>
      </c>
      <c r="M41" s="20">
        <f>SUM(M37:M40)</f>
        <v>4294116.13</v>
      </c>
      <c r="N41" s="20">
        <f>SUM(N37:N40)</f>
        <v>0</v>
      </c>
      <c r="O41" s="20">
        <f>SUM(O37:O40)</f>
        <v>0</v>
      </c>
      <c r="P41" s="8"/>
      <c r="Q41" s="20">
        <f>SUM(Q37:Q40)</f>
        <v>0</v>
      </c>
      <c r="R41" s="20">
        <f>SUM(R37:R40)</f>
        <v>0</v>
      </c>
      <c r="S41" s="69"/>
      <c r="Y41" s="16"/>
    </row>
    <row r="42" spans="1:19" ht="33.75">
      <c r="A42" s="83" t="s">
        <v>20</v>
      </c>
      <c r="B42" s="31">
        <v>146</v>
      </c>
      <c r="C42" s="4" t="s">
        <v>19</v>
      </c>
      <c r="D42" s="44">
        <v>44273</v>
      </c>
      <c r="E42" s="57" t="s">
        <v>55</v>
      </c>
      <c r="F42" s="11">
        <v>132071.55</v>
      </c>
      <c r="G42" s="39" t="s">
        <v>58</v>
      </c>
      <c r="H42" s="45">
        <v>44279</v>
      </c>
      <c r="I42" s="11">
        <v>132071.55</v>
      </c>
      <c r="J42" s="9">
        <v>191</v>
      </c>
      <c r="K42" s="45">
        <v>44284</v>
      </c>
      <c r="L42" s="11">
        <v>132071.55</v>
      </c>
      <c r="M42" s="11">
        <f>I42-L42</f>
        <v>0</v>
      </c>
      <c r="N42" s="11">
        <v>0</v>
      </c>
      <c r="O42" s="11">
        <f>L42-N42</f>
        <v>132071.55</v>
      </c>
      <c r="P42" s="8" t="s">
        <v>34</v>
      </c>
      <c r="Q42" s="5">
        <v>0</v>
      </c>
      <c r="R42" s="5">
        <f aca="true" t="shared" si="4" ref="R42:R48">N42-Q42</f>
        <v>0</v>
      </c>
      <c r="S42" s="66" t="s">
        <v>41</v>
      </c>
    </row>
    <row r="43" spans="1:19" ht="45">
      <c r="A43" s="83"/>
      <c r="B43" s="31">
        <v>147</v>
      </c>
      <c r="C43" s="4" t="s">
        <v>19</v>
      </c>
      <c r="D43" s="44">
        <v>44273</v>
      </c>
      <c r="E43" s="57" t="s">
        <v>56</v>
      </c>
      <c r="F43" s="11">
        <v>138420.67</v>
      </c>
      <c r="G43" s="39" t="s">
        <v>57</v>
      </c>
      <c r="H43" s="45">
        <v>44279</v>
      </c>
      <c r="I43" s="11">
        <v>138420.67</v>
      </c>
      <c r="J43" s="9">
        <v>190</v>
      </c>
      <c r="K43" s="45">
        <v>44284</v>
      </c>
      <c r="L43" s="11">
        <v>138420.67</v>
      </c>
      <c r="M43" s="11">
        <f>I43-L43</f>
        <v>0</v>
      </c>
      <c r="N43" s="11">
        <v>0</v>
      </c>
      <c r="O43" s="11">
        <f>L43-N43</f>
        <v>138420.67</v>
      </c>
      <c r="P43" s="8" t="s">
        <v>34</v>
      </c>
      <c r="Q43" s="5">
        <v>0</v>
      </c>
      <c r="R43" s="5">
        <f t="shared" si="4"/>
        <v>0</v>
      </c>
      <c r="S43" s="66" t="s">
        <v>43</v>
      </c>
    </row>
    <row r="44" spans="1:19" ht="12.75">
      <c r="A44" s="83"/>
      <c r="B44" s="31" t="s">
        <v>4</v>
      </c>
      <c r="C44" s="4" t="s">
        <v>4</v>
      </c>
      <c r="D44" s="44" t="s">
        <v>4</v>
      </c>
      <c r="E44" s="57" t="s">
        <v>4</v>
      </c>
      <c r="F44" s="11">
        <v>0</v>
      </c>
      <c r="G44" s="9" t="s">
        <v>4</v>
      </c>
      <c r="H44" s="45" t="s">
        <v>4</v>
      </c>
      <c r="I44" s="11">
        <v>0</v>
      </c>
      <c r="J44" s="9" t="s">
        <v>4</v>
      </c>
      <c r="K44" s="45" t="s">
        <v>4</v>
      </c>
      <c r="L44" s="11">
        <v>0</v>
      </c>
      <c r="M44" s="11">
        <f>I44-L44</f>
        <v>0</v>
      </c>
      <c r="N44" s="11">
        <v>0</v>
      </c>
      <c r="O44" s="11">
        <v>0</v>
      </c>
      <c r="P44" s="8"/>
      <c r="Q44" s="5">
        <v>0</v>
      </c>
      <c r="R44" s="5">
        <f t="shared" si="4"/>
        <v>0</v>
      </c>
      <c r="S44" s="66" t="s">
        <v>4</v>
      </c>
    </row>
    <row r="45" spans="1:19" ht="12.75">
      <c r="A45" s="84" t="s">
        <v>12</v>
      </c>
      <c r="B45" s="29"/>
      <c r="C45" s="29"/>
      <c r="D45" s="29"/>
      <c r="E45" s="55"/>
      <c r="F45" s="20">
        <f>SUM(F42:F44)</f>
        <v>270492.22</v>
      </c>
      <c r="G45" s="8"/>
      <c r="H45" s="9"/>
      <c r="I45" s="20">
        <f>SUM(I42:I44)</f>
        <v>270492.22</v>
      </c>
      <c r="J45" s="9"/>
      <c r="K45" s="8"/>
      <c r="L45" s="20">
        <f>SUM(L42:L44)</f>
        <v>270492.22</v>
      </c>
      <c r="M45" s="20">
        <f>SUM(M42:M44)</f>
        <v>0</v>
      </c>
      <c r="N45" s="20">
        <f>SUM(N42:N44)</f>
        <v>0</v>
      </c>
      <c r="O45" s="20">
        <f>SUM(O42:O44)</f>
        <v>270492.22</v>
      </c>
      <c r="P45" s="8"/>
      <c r="Q45" s="20">
        <f>SUM(Q42:Q44)</f>
        <v>0</v>
      </c>
      <c r="R45" s="20">
        <f>SUM(R42:R44)</f>
        <v>0</v>
      </c>
      <c r="S45" s="69"/>
    </row>
    <row r="46" spans="1:19" ht="12.75">
      <c r="A46" s="83" t="s">
        <v>31</v>
      </c>
      <c r="B46" s="31" t="s">
        <v>4</v>
      </c>
      <c r="C46" s="44" t="s">
        <v>19</v>
      </c>
      <c r="D46" s="44" t="s">
        <v>4</v>
      </c>
      <c r="E46" s="58" t="s">
        <v>4</v>
      </c>
      <c r="F46" s="5">
        <v>0</v>
      </c>
      <c r="G46" s="39" t="s">
        <v>4</v>
      </c>
      <c r="H46" s="45" t="s">
        <v>4</v>
      </c>
      <c r="I46" s="11">
        <v>0</v>
      </c>
      <c r="J46" s="9" t="s">
        <v>4</v>
      </c>
      <c r="K46" s="45" t="s">
        <v>4</v>
      </c>
      <c r="L46" s="11">
        <v>0</v>
      </c>
      <c r="M46" s="11">
        <f>I46-L46</f>
        <v>0</v>
      </c>
      <c r="N46" s="11">
        <v>0</v>
      </c>
      <c r="O46" s="11">
        <f>L46-N46</f>
        <v>0</v>
      </c>
      <c r="P46" s="8" t="s">
        <v>4</v>
      </c>
      <c r="Q46" s="5">
        <v>0</v>
      </c>
      <c r="R46" s="5">
        <f t="shared" si="4"/>
        <v>0</v>
      </c>
      <c r="S46" s="66" t="s">
        <v>42</v>
      </c>
    </row>
    <row r="47" spans="1:19" ht="12.75">
      <c r="A47" s="83"/>
      <c r="B47" s="31" t="s">
        <v>4</v>
      </c>
      <c r="C47" s="44" t="s">
        <v>19</v>
      </c>
      <c r="D47" s="44" t="s">
        <v>4</v>
      </c>
      <c r="E47" s="58" t="s">
        <v>4</v>
      </c>
      <c r="F47" s="5">
        <v>0</v>
      </c>
      <c r="G47" s="39" t="s">
        <v>4</v>
      </c>
      <c r="H47" s="45" t="s">
        <v>4</v>
      </c>
      <c r="I47" s="11">
        <v>0</v>
      </c>
      <c r="J47" s="9" t="s">
        <v>4</v>
      </c>
      <c r="K47" s="45" t="s">
        <v>4</v>
      </c>
      <c r="L47" s="11">
        <v>0</v>
      </c>
      <c r="M47" s="11">
        <f>I47-L47</f>
        <v>0</v>
      </c>
      <c r="N47" s="11">
        <v>0</v>
      </c>
      <c r="O47" s="11">
        <f>L47-N47</f>
        <v>0</v>
      </c>
      <c r="P47" s="8" t="s">
        <v>4</v>
      </c>
      <c r="Q47" s="5">
        <v>0</v>
      </c>
      <c r="R47" s="5">
        <f t="shared" si="4"/>
        <v>0</v>
      </c>
      <c r="S47" s="66" t="s">
        <v>42</v>
      </c>
    </row>
    <row r="48" spans="1:19" ht="12.75">
      <c r="A48" s="83"/>
      <c r="B48" s="31" t="s">
        <v>4</v>
      </c>
      <c r="C48" s="44" t="s">
        <v>19</v>
      </c>
      <c r="D48" s="44" t="s">
        <v>4</v>
      </c>
      <c r="E48" s="76" t="s">
        <v>4</v>
      </c>
      <c r="F48" s="5">
        <v>0</v>
      </c>
      <c r="G48" s="39" t="s">
        <v>4</v>
      </c>
      <c r="H48" s="45" t="s">
        <v>4</v>
      </c>
      <c r="I48" s="11">
        <f>123485.12-123485.12</f>
        <v>0</v>
      </c>
      <c r="J48" s="9"/>
      <c r="K48" s="45"/>
      <c r="L48" s="11"/>
      <c r="M48" s="11">
        <f>I48-L48</f>
        <v>0</v>
      </c>
      <c r="N48" s="11"/>
      <c r="O48" s="11">
        <f>L48-N48</f>
        <v>0</v>
      </c>
      <c r="P48" s="8"/>
      <c r="Q48" s="5"/>
      <c r="R48" s="5">
        <f t="shared" si="4"/>
        <v>0</v>
      </c>
      <c r="S48" s="66"/>
    </row>
    <row r="49" spans="1:19" ht="12.75">
      <c r="A49" s="33" t="s">
        <v>12</v>
      </c>
      <c r="B49" s="29"/>
      <c r="C49" s="29"/>
      <c r="D49" s="29"/>
      <c r="E49" s="55"/>
      <c r="F49" s="20">
        <f>SUM(F46:F48)</f>
        <v>0</v>
      </c>
      <c r="G49" s="8"/>
      <c r="H49" s="12"/>
      <c r="I49" s="20">
        <f>SUM(I46:I48)</f>
        <v>0</v>
      </c>
      <c r="J49" s="9"/>
      <c r="K49" s="45"/>
      <c r="L49" s="20">
        <f>SUM(L46:L48)</f>
        <v>0</v>
      </c>
      <c r="M49" s="20">
        <f>SUM(M46:M48)</f>
        <v>0</v>
      </c>
      <c r="N49" s="20">
        <f>SUM(N46:N48)</f>
        <v>0</v>
      </c>
      <c r="O49" s="20">
        <f>SUM(O46:O48)</f>
        <v>0</v>
      </c>
      <c r="P49" s="8"/>
      <c r="Q49" s="20">
        <f>SUM(Q46:Q48)</f>
        <v>0</v>
      </c>
      <c r="R49" s="20">
        <f>SUM(R46:R48)</f>
        <v>0</v>
      </c>
      <c r="S49" s="69"/>
    </row>
    <row r="50" spans="1:19" s="14" customFormat="1" ht="12.75">
      <c r="A50" s="91" t="s">
        <v>13</v>
      </c>
      <c r="B50" s="92"/>
      <c r="C50" s="92"/>
      <c r="D50" s="92"/>
      <c r="E50" s="93"/>
      <c r="F50" s="21">
        <f>F5+F8+F10+F12+F22+F25+F27+F29+F31+F34+F36+F41+F45+F49</f>
        <v>20643603.82</v>
      </c>
      <c r="G50" s="8"/>
      <c r="H50" s="9"/>
      <c r="I50" s="21">
        <f>I5+I8+I10+I12+I22+I25+I27+I29+I31+I34+I36+I41+I45+I49</f>
        <v>12406069.87</v>
      </c>
      <c r="J50" s="9"/>
      <c r="K50" s="8"/>
      <c r="L50" s="21">
        <f>L5+L8+L10+L12+L22+L25+L27+L29+L31+L34+L36+L41+L45+L49</f>
        <v>7741957.469999999</v>
      </c>
      <c r="M50" s="21">
        <f>M5+M8+M10+M12+M22+M25+M27+M29+M31+M34+M36+M41+M45+M49</f>
        <v>4664112.4</v>
      </c>
      <c r="N50" s="21">
        <f>N5+N8+N10+N12+N22+N25+N27+N29+N31+N34+N36+N41+N45+N49</f>
        <v>0</v>
      </c>
      <c r="O50" s="21">
        <f>O5+O8+O10+O12+O22+O25+O27+O29+O31+O34+O36+O41+O45+O49</f>
        <v>7741957.469999999</v>
      </c>
      <c r="P50" s="8"/>
      <c r="Q50" s="21">
        <f>Q5+Q8+Q10+Q12+Q22+Q25+Q27+Q29+Q31+Q34+Q36+Q41+Q45+Q49</f>
        <v>0</v>
      </c>
      <c r="R50" s="21">
        <f>R5+R8+R10+R12+R22+R25+R27+R29+R31+R34+R36+R41+R45+R49</f>
        <v>0</v>
      </c>
      <c r="S50" s="70"/>
    </row>
    <row r="51" spans="9:15" ht="12.75">
      <c r="I51" s="17"/>
      <c r="J51" s="18"/>
      <c r="L51" s="1"/>
      <c r="M51" s="1"/>
      <c r="N51" s="1"/>
      <c r="O51" s="1"/>
    </row>
    <row r="52" spans="9:15" ht="12.75">
      <c r="I52" s="17"/>
      <c r="J52" s="18"/>
      <c r="L52" s="1"/>
      <c r="M52" s="1"/>
      <c r="N52" s="1"/>
      <c r="O52" s="1"/>
    </row>
    <row r="53" spans="9:15" ht="12.75">
      <c r="I53" s="17"/>
      <c r="J53" s="18"/>
      <c r="L53" s="1"/>
      <c r="M53" s="1"/>
      <c r="N53" s="1"/>
      <c r="O53" s="1"/>
    </row>
    <row r="54" spans="9:15" ht="12.75">
      <c r="I54" s="17"/>
      <c r="J54" s="18"/>
      <c r="L54" s="1"/>
      <c r="M54" s="1"/>
      <c r="N54" s="1"/>
      <c r="O54" s="1"/>
    </row>
    <row r="55" spans="9:15" ht="12.75">
      <c r="I55" s="17"/>
      <c r="J55" s="18"/>
      <c r="L55" s="1"/>
      <c r="M55" s="1"/>
      <c r="N55" s="1"/>
      <c r="O55" s="1"/>
    </row>
    <row r="56" spans="9:15" ht="12.75">
      <c r="I56" s="17"/>
      <c r="J56" s="18"/>
      <c r="L56" s="1"/>
      <c r="M56" s="1"/>
      <c r="N56" s="1"/>
      <c r="O56" s="1"/>
    </row>
    <row r="57" spans="9:15" ht="12.75">
      <c r="I57" s="17"/>
      <c r="J57" s="18"/>
      <c r="L57" s="1"/>
      <c r="M57" s="1"/>
      <c r="N57" s="1"/>
      <c r="O57" s="1"/>
    </row>
    <row r="58" spans="9:15" ht="12.75">
      <c r="I58" s="17"/>
      <c r="J58" s="18"/>
      <c r="L58" s="1"/>
      <c r="M58" s="1"/>
      <c r="N58" s="1"/>
      <c r="O58" s="1"/>
    </row>
    <row r="59" spans="9:15" ht="12.75">
      <c r="I59" s="17"/>
      <c r="J59" s="18"/>
      <c r="L59" s="1"/>
      <c r="M59" s="1"/>
      <c r="N59" s="1"/>
      <c r="O59" s="1"/>
    </row>
    <row r="60" spans="9:15" ht="12.75">
      <c r="I60" s="17"/>
      <c r="J60" s="18"/>
      <c r="L60" s="1"/>
      <c r="M60" s="1"/>
      <c r="N60" s="1"/>
      <c r="O60" s="1"/>
    </row>
    <row r="61" spans="9:15" ht="12.75">
      <c r="I61" s="17"/>
      <c r="J61" s="18"/>
      <c r="L61" s="1"/>
      <c r="M61" s="1"/>
      <c r="N61" s="1"/>
      <c r="O61" s="1"/>
    </row>
    <row r="62" spans="9:15" ht="12.75">
      <c r="I62" s="17"/>
      <c r="J62" s="18"/>
      <c r="L62" s="1"/>
      <c r="M62" s="1"/>
      <c r="N62" s="1"/>
      <c r="O62" s="1"/>
    </row>
    <row r="63" spans="9:15" ht="12.75">
      <c r="I63" s="17"/>
      <c r="J63" s="18"/>
      <c r="L63" s="1"/>
      <c r="M63" s="1"/>
      <c r="N63" s="1"/>
      <c r="O63" s="1"/>
    </row>
    <row r="64" spans="9:15" ht="12.75">
      <c r="I64" s="17"/>
      <c r="J64" s="18"/>
      <c r="L64" s="1"/>
      <c r="M64" s="1"/>
      <c r="N64" s="1"/>
      <c r="O64" s="1"/>
    </row>
    <row r="65" spans="9:15" ht="12.75">
      <c r="I65" s="17"/>
      <c r="J65" s="18"/>
      <c r="L65" s="1"/>
      <c r="M65" s="1"/>
      <c r="N65" s="1"/>
      <c r="O65" s="1"/>
    </row>
    <row r="66" spans="9:15" ht="12.75">
      <c r="I66" s="17"/>
      <c r="J66" s="18"/>
      <c r="L66" s="1"/>
      <c r="M66" s="1"/>
      <c r="N66" s="1"/>
      <c r="O66" s="1"/>
    </row>
    <row r="67" spans="9:15" ht="12.75">
      <c r="I67" s="17"/>
      <c r="J67" s="18"/>
      <c r="L67" s="1"/>
      <c r="M67" s="1"/>
      <c r="N67" s="1"/>
      <c r="O67" s="1"/>
    </row>
    <row r="68" spans="9:15" ht="12.75">
      <c r="I68" s="17"/>
      <c r="J68" s="18"/>
      <c r="L68" s="1"/>
      <c r="M68" s="1"/>
      <c r="N68" s="1"/>
      <c r="O68" s="1"/>
    </row>
    <row r="69" spans="9:15" ht="12.75">
      <c r="I69" s="17"/>
      <c r="J69" s="18"/>
      <c r="L69" s="1"/>
      <c r="M69" s="1"/>
      <c r="N69" s="1"/>
      <c r="O69" s="1"/>
    </row>
    <row r="70" spans="9:15" ht="12.75">
      <c r="I70" s="17"/>
      <c r="J70" s="18"/>
      <c r="L70" s="1"/>
      <c r="M70" s="1"/>
      <c r="N70" s="1"/>
      <c r="O70" s="1"/>
    </row>
    <row r="71" spans="9:15" ht="12.75">
      <c r="I71" s="17"/>
      <c r="J71" s="18"/>
      <c r="L71" s="1"/>
      <c r="M71" s="1"/>
      <c r="N71" s="1"/>
      <c r="O71" s="1"/>
    </row>
    <row r="72" spans="9:15" ht="12.75">
      <c r="I72" s="17"/>
      <c r="J72" s="18"/>
      <c r="L72" s="1"/>
      <c r="M72" s="1"/>
      <c r="N72" s="1"/>
      <c r="O72" s="1"/>
    </row>
    <row r="73" spans="9:15" ht="12.75">
      <c r="I73" s="17"/>
      <c r="J73" s="18"/>
      <c r="L73" s="1"/>
      <c r="M73" s="1"/>
      <c r="N73" s="1"/>
      <c r="O73" s="1"/>
    </row>
    <row r="74" spans="9:15" ht="12.75">
      <c r="I74" s="17"/>
      <c r="J74" s="18"/>
      <c r="L74" s="1"/>
      <c r="M74" s="1"/>
      <c r="N74" s="1"/>
      <c r="O74" s="1"/>
    </row>
    <row r="75" spans="9:15" ht="12.75">
      <c r="I75" s="17"/>
      <c r="J75" s="18"/>
      <c r="L75" s="1"/>
      <c r="M75" s="1"/>
      <c r="N75" s="1"/>
      <c r="O75" s="1"/>
    </row>
    <row r="76" spans="9:15" ht="12.75">
      <c r="I76" s="17"/>
      <c r="J76" s="18"/>
      <c r="L76" s="1"/>
      <c r="M76" s="1"/>
      <c r="N76" s="1"/>
      <c r="O76" s="1"/>
    </row>
    <row r="77" spans="9:15" ht="12.75">
      <c r="I77" s="17"/>
      <c r="J77" s="18"/>
      <c r="L77" s="1"/>
      <c r="M77" s="1"/>
      <c r="N77" s="1"/>
      <c r="O77" s="1"/>
    </row>
    <row r="78" spans="9:15" ht="12.75">
      <c r="I78" s="17"/>
      <c r="J78" s="18"/>
      <c r="L78" s="1"/>
      <c r="M78" s="1"/>
      <c r="N78" s="1"/>
      <c r="O78" s="1"/>
    </row>
    <row r="79" spans="9:15" ht="12.75">
      <c r="I79" s="17"/>
      <c r="J79" s="18"/>
      <c r="L79" s="1"/>
      <c r="M79" s="1"/>
      <c r="N79" s="1"/>
      <c r="O79" s="1"/>
    </row>
    <row r="80" spans="9:15" ht="12.75">
      <c r="I80" s="17"/>
      <c r="J80" s="18"/>
      <c r="L80" s="1"/>
      <c r="M80" s="1"/>
      <c r="N80" s="1"/>
      <c r="O80" s="1"/>
    </row>
    <row r="81" spans="9:15" ht="12.75">
      <c r="I81" s="17"/>
      <c r="J81" s="18"/>
      <c r="L81" s="1"/>
      <c r="M81" s="1"/>
      <c r="N81" s="1"/>
      <c r="O81" s="1"/>
    </row>
    <row r="82" spans="9:15" ht="12.75">
      <c r="I82" s="17"/>
      <c r="J82" s="18"/>
      <c r="L82" s="1"/>
      <c r="M82" s="1"/>
      <c r="N82" s="1"/>
      <c r="O82" s="1"/>
    </row>
    <row r="83" spans="9:15" ht="12.75">
      <c r="I83" s="17"/>
      <c r="J83" s="18"/>
      <c r="L83" s="1"/>
      <c r="M83" s="1"/>
      <c r="N83" s="1"/>
      <c r="O83" s="1"/>
    </row>
    <row r="84" spans="9:15" ht="12.75">
      <c r="I84" s="17"/>
      <c r="J84" s="18"/>
      <c r="L84" s="1"/>
      <c r="M84" s="1"/>
      <c r="N84" s="1"/>
      <c r="O84" s="1"/>
    </row>
    <row r="85" spans="9:15" ht="12.75">
      <c r="I85" s="17"/>
      <c r="J85" s="18"/>
      <c r="L85" s="1"/>
      <c r="M85" s="1"/>
      <c r="N85" s="1"/>
      <c r="O85" s="1"/>
    </row>
    <row r="86" spans="9:15" ht="12.75">
      <c r="I86" s="17"/>
      <c r="J86" s="18"/>
      <c r="L86" s="1"/>
      <c r="M86" s="1"/>
      <c r="N86" s="1"/>
      <c r="O86" s="1"/>
    </row>
    <row r="87" spans="9:15" ht="12.75">
      <c r="I87" s="17"/>
      <c r="J87" s="18"/>
      <c r="L87" s="1"/>
      <c r="M87" s="1"/>
      <c r="N87" s="1"/>
      <c r="O87" s="1"/>
    </row>
    <row r="88" spans="9:15" ht="12.75">
      <c r="I88" s="17"/>
      <c r="J88" s="18"/>
      <c r="L88" s="1"/>
      <c r="M88" s="1"/>
      <c r="N88" s="1"/>
      <c r="O88" s="1"/>
    </row>
    <row r="89" spans="9:15" ht="12.75">
      <c r="I89" s="17"/>
      <c r="J89" s="18"/>
      <c r="L89" s="1"/>
      <c r="M89" s="1"/>
      <c r="N89" s="1"/>
      <c r="O89" s="1"/>
    </row>
    <row r="90" spans="9:15" ht="12.75">
      <c r="I90" s="17"/>
      <c r="J90" s="18"/>
      <c r="L90" s="1"/>
      <c r="M90" s="1"/>
      <c r="N90" s="1"/>
      <c r="O90" s="1"/>
    </row>
    <row r="91" spans="9:15" ht="12.75">
      <c r="I91" s="17"/>
      <c r="J91" s="18"/>
      <c r="L91" s="1"/>
      <c r="M91" s="1"/>
      <c r="N91" s="1"/>
      <c r="O91" s="1"/>
    </row>
    <row r="92" spans="9:15" ht="12.75">
      <c r="I92" s="17"/>
      <c r="J92" s="18"/>
      <c r="L92" s="1"/>
      <c r="M92" s="1"/>
      <c r="N92" s="1"/>
      <c r="O92" s="1"/>
    </row>
    <row r="93" spans="9:15" ht="12.75">
      <c r="I93" s="17"/>
      <c r="J93" s="18"/>
      <c r="L93" s="1"/>
      <c r="M93" s="1"/>
      <c r="N93" s="1"/>
      <c r="O93" s="1"/>
    </row>
    <row r="94" spans="9:15" ht="12.75">
      <c r="I94" s="17"/>
      <c r="J94" s="18"/>
      <c r="L94" s="1"/>
      <c r="M94" s="1"/>
      <c r="N94" s="1"/>
      <c r="O94" s="1"/>
    </row>
    <row r="95" spans="9:15" ht="12.75">
      <c r="I95" s="17"/>
      <c r="J95" s="18"/>
      <c r="L95" s="1"/>
      <c r="M95" s="1"/>
      <c r="N95" s="1"/>
      <c r="O95" s="1"/>
    </row>
    <row r="96" spans="9:15" ht="12.75">
      <c r="I96" s="17"/>
      <c r="J96" s="18"/>
      <c r="L96" s="1"/>
      <c r="M96" s="1"/>
      <c r="N96" s="1"/>
      <c r="O96" s="1"/>
    </row>
    <row r="97" spans="9:15" ht="12.75">
      <c r="I97" s="17"/>
      <c r="J97" s="18"/>
      <c r="L97" s="1"/>
      <c r="M97" s="1"/>
      <c r="N97" s="1"/>
      <c r="O97" s="1"/>
    </row>
    <row r="98" spans="9:15" ht="12.75">
      <c r="I98" s="17"/>
      <c r="J98" s="18"/>
      <c r="L98" s="1"/>
      <c r="M98" s="1"/>
      <c r="N98" s="1"/>
      <c r="O98" s="1"/>
    </row>
    <row r="99" spans="9:15" ht="12.75">
      <c r="I99" s="17"/>
      <c r="J99" s="18"/>
      <c r="L99" s="1"/>
      <c r="M99" s="1"/>
      <c r="N99" s="1"/>
      <c r="O99" s="1"/>
    </row>
    <row r="100" spans="9:15" ht="12.75">
      <c r="I100" s="17"/>
      <c r="J100" s="18"/>
      <c r="L100" s="1"/>
      <c r="M100" s="1"/>
      <c r="N100" s="1"/>
      <c r="O100" s="1"/>
    </row>
    <row r="101" spans="9:15" ht="12.75">
      <c r="I101" s="17"/>
      <c r="J101" s="18"/>
      <c r="L101" s="1"/>
      <c r="M101" s="1"/>
      <c r="N101" s="1"/>
      <c r="O101" s="1"/>
    </row>
    <row r="102" spans="9:15" ht="12.75">
      <c r="I102" s="17"/>
      <c r="J102" s="18"/>
      <c r="L102" s="1"/>
      <c r="M102" s="1"/>
      <c r="N102" s="1"/>
      <c r="O102" s="1"/>
    </row>
    <row r="103" spans="9:15" ht="12.75">
      <c r="I103" s="17"/>
      <c r="J103" s="18"/>
      <c r="L103" s="1"/>
      <c r="M103" s="1"/>
      <c r="N103" s="1"/>
      <c r="O103" s="1"/>
    </row>
    <row r="104" spans="9:15" ht="12.75">
      <c r="I104" s="17"/>
      <c r="J104" s="18"/>
      <c r="L104" s="1"/>
      <c r="M104" s="1"/>
      <c r="N104" s="1"/>
      <c r="O104" s="1"/>
    </row>
    <row r="105" spans="9:15" ht="12.75">
      <c r="I105" s="17"/>
      <c r="J105" s="18"/>
      <c r="L105" s="1"/>
      <c r="M105" s="1"/>
      <c r="N105" s="1"/>
      <c r="O105" s="1"/>
    </row>
    <row r="106" spans="9:15" ht="12.75">
      <c r="I106" s="17"/>
      <c r="J106" s="18"/>
      <c r="L106" s="1"/>
      <c r="M106" s="1"/>
      <c r="N106" s="1"/>
      <c r="O106" s="1"/>
    </row>
    <row r="107" spans="9:15" ht="12.75">
      <c r="I107" s="17"/>
      <c r="J107" s="18"/>
      <c r="L107" s="1"/>
      <c r="M107" s="1"/>
      <c r="N107" s="1"/>
      <c r="O107" s="1"/>
    </row>
    <row r="108" spans="9:15" ht="12.75">
      <c r="I108" s="17"/>
      <c r="J108" s="18"/>
      <c r="L108" s="1"/>
      <c r="M108" s="1"/>
      <c r="N108" s="1"/>
      <c r="O108" s="1"/>
    </row>
    <row r="109" spans="9:15" ht="12.75">
      <c r="I109" s="17"/>
      <c r="J109" s="18"/>
      <c r="L109" s="1"/>
      <c r="M109" s="1"/>
      <c r="N109" s="1"/>
      <c r="O109" s="1"/>
    </row>
    <row r="110" spans="9:15" ht="12.75">
      <c r="I110" s="17"/>
      <c r="J110" s="18"/>
      <c r="L110" s="1"/>
      <c r="M110" s="1"/>
      <c r="N110" s="1"/>
      <c r="O110" s="1"/>
    </row>
    <row r="111" spans="9:15" ht="12.75">
      <c r="I111" s="17"/>
      <c r="J111" s="18"/>
      <c r="L111" s="1"/>
      <c r="M111" s="1"/>
      <c r="N111" s="1"/>
      <c r="O111" s="1"/>
    </row>
    <row r="112" spans="9:15" ht="12.75">
      <c r="I112" s="17"/>
      <c r="J112" s="18"/>
      <c r="L112" s="1"/>
      <c r="M112" s="1"/>
      <c r="N112" s="1"/>
      <c r="O112" s="1"/>
    </row>
    <row r="113" spans="9:15" ht="12.75">
      <c r="I113" s="17"/>
      <c r="J113" s="18"/>
      <c r="L113" s="1"/>
      <c r="M113" s="1"/>
      <c r="N113" s="1"/>
      <c r="O113" s="1"/>
    </row>
    <row r="114" spans="9:15" ht="12.75">
      <c r="I114" s="17"/>
      <c r="J114" s="18"/>
      <c r="L114" s="1"/>
      <c r="M114" s="1"/>
      <c r="N114" s="1"/>
      <c r="O114" s="1"/>
    </row>
    <row r="115" spans="9:15" ht="12.75">
      <c r="I115" s="17"/>
      <c r="J115" s="18"/>
      <c r="L115" s="1"/>
      <c r="M115" s="1"/>
      <c r="N115" s="1"/>
      <c r="O115" s="1"/>
    </row>
    <row r="116" spans="9:15" ht="12.75">
      <c r="I116" s="17"/>
      <c r="J116" s="18"/>
      <c r="L116" s="1"/>
      <c r="M116" s="1"/>
      <c r="N116" s="1"/>
      <c r="O116" s="1"/>
    </row>
    <row r="117" spans="9:15" ht="12.75">
      <c r="I117" s="17"/>
      <c r="J117" s="18"/>
      <c r="L117" s="1"/>
      <c r="M117" s="1"/>
      <c r="N117" s="1"/>
      <c r="O117" s="1"/>
    </row>
    <row r="118" spans="9:15" ht="12.75">
      <c r="I118" s="17"/>
      <c r="J118" s="18"/>
      <c r="L118" s="1"/>
      <c r="M118" s="1"/>
      <c r="N118" s="1"/>
      <c r="O118" s="1"/>
    </row>
    <row r="119" spans="9:15" ht="12.75">
      <c r="I119" s="17"/>
      <c r="J119" s="18"/>
      <c r="L119" s="1"/>
      <c r="M119" s="1"/>
      <c r="N119" s="1"/>
      <c r="O119" s="1"/>
    </row>
    <row r="120" spans="9:15" ht="12.75">
      <c r="I120" s="17"/>
      <c r="J120" s="18"/>
      <c r="L120" s="1"/>
      <c r="M120" s="1"/>
      <c r="N120" s="1"/>
      <c r="O120" s="1"/>
    </row>
    <row r="121" spans="9:15" ht="12.75">
      <c r="I121" s="17"/>
      <c r="J121" s="18"/>
      <c r="L121" s="1"/>
      <c r="M121" s="1"/>
      <c r="N121" s="1"/>
      <c r="O121" s="1"/>
    </row>
    <row r="122" spans="9:15" ht="12.75">
      <c r="I122" s="17"/>
      <c r="J122" s="18"/>
      <c r="L122" s="1"/>
      <c r="M122" s="1"/>
      <c r="N122" s="1"/>
      <c r="O122" s="1"/>
    </row>
    <row r="123" spans="9:15" ht="12.75">
      <c r="I123" s="17"/>
      <c r="J123" s="18"/>
      <c r="L123" s="1"/>
      <c r="M123" s="1"/>
      <c r="N123" s="1"/>
      <c r="O123" s="1"/>
    </row>
    <row r="124" spans="9:15" ht="12.75">
      <c r="I124" s="17"/>
      <c r="J124" s="18"/>
      <c r="L124" s="1"/>
      <c r="M124" s="1"/>
      <c r="N124" s="1"/>
      <c r="O124" s="1"/>
    </row>
    <row r="125" spans="9:15" ht="12.75">
      <c r="I125" s="17"/>
      <c r="J125" s="18"/>
      <c r="L125" s="1"/>
      <c r="M125" s="1"/>
      <c r="N125" s="1"/>
      <c r="O125" s="1"/>
    </row>
    <row r="126" spans="9:15" ht="12.75">
      <c r="I126" s="17"/>
      <c r="J126" s="18"/>
      <c r="L126" s="1"/>
      <c r="M126" s="1"/>
      <c r="N126" s="1"/>
      <c r="O126" s="1"/>
    </row>
    <row r="127" spans="9:15" ht="12.75">
      <c r="I127" s="17"/>
      <c r="J127" s="18"/>
      <c r="L127" s="1"/>
      <c r="M127" s="1"/>
      <c r="N127" s="1"/>
      <c r="O127" s="1"/>
    </row>
    <row r="128" spans="9:15" ht="12.75">
      <c r="I128" s="17"/>
      <c r="J128" s="18"/>
      <c r="L128" s="1"/>
      <c r="M128" s="1"/>
      <c r="N128" s="1"/>
      <c r="O128" s="1"/>
    </row>
    <row r="129" spans="9:15" ht="12.75">
      <c r="I129" s="17"/>
      <c r="J129" s="18"/>
      <c r="L129" s="1"/>
      <c r="M129" s="1"/>
      <c r="N129" s="1"/>
      <c r="O129" s="1"/>
    </row>
    <row r="130" spans="9:15" ht="12.75">
      <c r="I130" s="17"/>
      <c r="J130" s="18"/>
      <c r="L130" s="1"/>
      <c r="M130" s="1"/>
      <c r="N130" s="1"/>
      <c r="O130" s="1"/>
    </row>
    <row r="131" spans="9:15" ht="12.75">
      <c r="I131" s="17"/>
      <c r="J131" s="18"/>
      <c r="L131" s="1"/>
      <c r="M131" s="1"/>
      <c r="N131" s="1"/>
      <c r="O131" s="1"/>
    </row>
    <row r="132" spans="9:15" ht="12.75">
      <c r="I132" s="17"/>
      <c r="J132" s="18"/>
      <c r="L132" s="1"/>
      <c r="M132" s="1"/>
      <c r="N132" s="1"/>
      <c r="O132" s="1"/>
    </row>
    <row r="133" spans="9:15" ht="12.75">
      <c r="I133" s="17"/>
      <c r="J133" s="18"/>
      <c r="L133" s="1"/>
      <c r="M133" s="1"/>
      <c r="N133" s="1"/>
      <c r="O133" s="1"/>
    </row>
    <row r="134" spans="9:15" ht="12.75">
      <c r="I134" s="17"/>
      <c r="J134" s="18"/>
      <c r="L134" s="1"/>
      <c r="M134" s="1"/>
      <c r="N134" s="1"/>
      <c r="O134" s="1"/>
    </row>
    <row r="135" spans="9:15" ht="12.75">
      <c r="I135" s="17"/>
      <c r="J135" s="18"/>
      <c r="L135" s="1"/>
      <c r="M135" s="1"/>
      <c r="N135" s="1"/>
      <c r="O135" s="1"/>
    </row>
    <row r="136" spans="9:15" ht="12.75">
      <c r="I136" s="17"/>
      <c r="J136" s="18"/>
      <c r="L136" s="1"/>
      <c r="M136" s="1"/>
      <c r="N136" s="1"/>
      <c r="O136" s="1"/>
    </row>
    <row r="137" spans="9:15" ht="12.75">
      <c r="I137" s="17"/>
      <c r="J137" s="18"/>
      <c r="L137" s="1"/>
      <c r="M137" s="1"/>
      <c r="N137" s="1"/>
      <c r="O137" s="1"/>
    </row>
    <row r="138" spans="9:15" ht="12.75">
      <c r="I138" s="17"/>
      <c r="J138" s="18"/>
      <c r="L138" s="1"/>
      <c r="M138" s="1"/>
      <c r="N138" s="1"/>
      <c r="O138" s="1"/>
    </row>
    <row r="139" spans="9:15" ht="12.75">
      <c r="I139" s="17"/>
      <c r="J139" s="18"/>
      <c r="L139" s="1"/>
      <c r="M139" s="1"/>
      <c r="N139" s="1"/>
      <c r="O139" s="1"/>
    </row>
    <row r="140" spans="9:15" ht="12.75">
      <c r="I140" s="17"/>
      <c r="J140" s="18"/>
      <c r="L140" s="1"/>
      <c r="M140" s="1"/>
      <c r="N140" s="1"/>
      <c r="O140" s="1"/>
    </row>
    <row r="141" spans="9:15" ht="12.75">
      <c r="I141" s="17"/>
      <c r="J141" s="18"/>
      <c r="L141" s="1"/>
      <c r="M141" s="1"/>
      <c r="N141" s="1"/>
      <c r="O141" s="1"/>
    </row>
    <row r="142" spans="9:15" ht="12.75">
      <c r="I142" s="17"/>
      <c r="J142" s="18"/>
      <c r="L142" s="1"/>
      <c r="M142" s="1"/>
      <c r="N142" s="1"/>
      <c r="O142" s="1"/>
    </row>
    <row r="143" spans="9:15" ht="12.75">
      <c r="I143" s="17"/>
      <c r="J143" s="18"/>
      <c r="L143" s="1"/>
      <c r="M143" s="1"/>
      <c r="N143" s="1"/>
      <c r="O143" s="1"/>
    </row>
    <row r="144" spans="9:15" ht="12.75">
      <c r="I144" s="17"/>
      <c r="J144" s="18"/>
      <c r="L144" s="1"/>
      <c r="M144" s="1"/>
      <c r="N144" s="1"/>
      <c r="O144" s="1"/>
    </row>
    <row r="145" spans="9:15" ht="12.75">
      <c r="I145" s="17"/>
      <c r="J145" s="18"/>
      <c r="L145" s="1"/>
      <c r="M145" s="1"/>
      <c r="N145" s="1"/>
      <c r="O145" s="1"/>
    </row>
    <row r="146" spans="9:15" ht="12.75">
      <c r="I146" s="17"/>
      <c r="J146" s="18"/>
      <c r="L146" s="1"/>
      <c r="M146" s="1"/>
      <c r="N146" s="1"/>
      <c r="O146" s="1"/>
    </row>
    <row r="147" spans="9:15" ht="12.75">
      <c r="I147" s="17"/>
      <c r="J147" s="18"/>
      <c r="L147" s="1"/>
      <c r="M147" s="1"/>
      <c r="N147" s="1"/>
      <c r="O147" s="1"/>
    </row>
    <row r="148" spans="9:15" ht="12.75">
      <c r="I148" s="17"/>
      <c r="J148" s="18"/>
      <c r="L148" s="1"/>
      <c r="M148" s="1"/>
      <c r="N148" s="1"/>
      <c r="O148" s="1"/>
    </row>
    <row r="149" spans="9:15" ht="12.75">
      <c r="I149" s="17"/>
      <c r="J149" s="18"/>
      <c r="L149" s="1"/>
      <c r="M149" s="1"/>
      <c r="N149" s="1"/>
      <c r="O149" s="1"/>
    </row>
    <row r="150" spans="9:15" ht="12.75">
      <c r="I150" s="17"/>
      <c r="J150" s="18"/>
      <c r="L150" s="1"/>
      <c r="M150" s="1"/>
      <c r="N150" s="1"/>
      <c r="O150" s="1"/>
    </row>
    <row r="151" spans="9:15" ht="12.75">
      <c r="I151" s="17"/>
      <c r="J151" s="18"/>
      <c r="L151" s="1"/>
      <c r="M151" s="1"/>
      <c r="N151" s="1"/>
      <c r="O151" s="1"/>
    </row>
    <row r="152" spans="9:15" ht="12.75">
      <c r="I152" s="17"/>
      <c r="J152" s="18"/>
      <c r="L152" s="1"/>
      <c r="M152" s="1"/>
      <c r="N152" s="1"/>
      <c r="O152" s="1"/>
    </row>
    <row r="153" spans="9:15" ht="12.75">
      <c r="I153" s="17"/>
      <c r="J153" s="18"/>
      <c r="L153" s="1"/>
      <c r="M153" s="1"/>
      <c r="N153" s="1"/>
      <c r="O153" s="1"/>
    </row>
    <row r="154" spans="9:15" ht="12.75">
      <c r="I154" s="17"/>
      <c r="J154" s="18"/>
      <c r="L154" s="1"/>
      <c r="M154" s="1"/>
      <c r="N154" s="1"/>
      <c r="O154" s="1"/>
    </row>
    <row r="155" spans="9:15" ht="12.75">
      <c r="I155" s="17"/>
      <c r="J155" s="18"/>
      <c r="L155" s="1"/>
      <c r="M155" s="1"/>
      <c r="N155" s="1"/>
      <c r="O155" s="1"/>
    </row>
    <row r="156" spans="9:15" ht="12.75">
      <c r="I156" s="17"/>
      <c r="J156" s="18"/>
      <c r="L156" s="1"/>
      <c r="M156" s="1"/>
      <c r="N156" s="1"/>
      <c r="O156" s="1"/>
    </row>
    <row r="157" spans="9:15" ht="12.75">
      <c r="I157" s="17"/>
      <c r="J157" s="18"/>
      <c r="L157" s="1"/>
      <c r="M157" s="1"/>
      <c r="N157" s="1"/>
      <c r="O157" s="1"/>
    </row>
    <row r="158" spans="9:15" ht="12.75">
      <c r="I158" s="17"/>
      <c r="J158" s="18"/>
      <c r="L158" s="1"/>
      <c r="M158" s="1"/>
      <c r="N158" s="1"/>
      <c r="O158" s="1"/>
    </row>
    <row r="159" spans="9:15" ht="12.75">
      <c r="I159" s="17"/>
      <c r="J159" s="18"/>
      <c r="L159" s="1"/>
      <c r="M159" s="1"/>
      <c r="N159" s="1"/>
      <c r="O159" s="1"/>
    </row>
    <row r="160" spans="9:15" ht="12.75">
      <c r="I160" s="17"/>
      <c r="J160" s="18"/>
      <c r="L160" s="1"/>
      <c r="M160" s="1"/>
      <c r="N160" s="1"/>
      <c r="O160" s="1"/>
    </row>
    <row r="161" spans="9:15" ht="12.75">
      <c r="I161" s="17"/>
      <c r="J161" s="18"/>
      <c r="L161" s="1"/>
      <c r="M161" s="1"/>
      <c r="N161" s="1"/>
      <c r="O161" s="1"/>
    </row>
    <row r="162" spans="9:15" ht="12.75">
      <c r="I162" s="17"/>
      <c r="J162" s="18"/>
      <c r="L162" s="1"/>
      <c r="M162" s="1"/>
      <c r="N162" s="1"/>
      <c r="O162" s="1"/>
    </row>
    <row r="163" spans="9:15" ht="12.75">
      <c r="I163" s="17"/>
      <c r="J163" s="18"/>
      <c r="L163" s="1"/>
      <c r="M163" s="1"/>
      <c r="N163" s="1"/>
      <c r="O163" s="1"/>
    </row>
    <row r="164" spans="9:15" ht="12.75">
      <c r="I164" s="17"/>
      <c r="J164" s="18"/>
      <c r="L164" s="1"/>
      <c r="M164" s="1"/>
      <c r="N164" s="1"/>
      <c r="O164" s="1"/>
    </row>
    <row r="165" spans="9:15" ht="12.75">
      <c r="I165" s="17"/>
      <c r="J165" s="18"/>
      <c r="L165" s="1"/>
      <c r="M165" s="1"/>
      <c r="N165" s="1"/>
      <c r="O165" s="1"/>
    </row>
    <row r="166" spans="9:15" ht="12.75">
      <c r="I166" s="17"/>
      <c r="J166" s="18"/>
      <c r="L166" s="1"/>
      <c r="M166" s="1"/>
      <c r="N166" s="1"/>
      <c r="O166" s="1"/>
    </row>
    <row r="167" spans="9:15" ht="12.75">
      <c r="I167" s="17"/>
      <c r="J167" s="18"/>
      <c r="L167" s="1"/>
      <c r="M167" s="1"/>
      <c r="N167" s="1"/>
      <c r="O167" s="1"/>
    </row>
    <row r="168" spans="9:15" ht="12.75">
      <c r="I168" s="17"/>
      <c r="J168" s="18"/>
      <c r="L168" s="1"/>
      <c r="M168" s="1"/>
      <c r="N168" s="1"/>
      <c r="O168" s="1"/>
    </row>
    <row r="169" spans="9:15" ht="12.75">
      <c r="I169" s="17"/>
      <c r="J169" s="18"/>
      <c r="L169" s="1"/>
      <c r="M169" s="1"/>
      <c r="N169" s="1"/>
      <c r="O169" s="1"/>
    </row>
    <row r="170" spans="9:15" ht="12.75">
      <c r="I170" s="17"/>
      <c r="J170" s="18"/>
      <c r="L170" s="1"/>
      <c r="M170" s="1"/>
      <c r="N170" s="1"/>
      <c r="O170" s="1"/>
    </row>
    <row r="171" spans="9:15" ht="12.75">
      <c r="I171" s="17"/>
      <c r="J171" s="18"/>
      <c r="L171" s="1"/>
      <c r="M171" s="1"/>
      <c r="N171" s="1"/>
      <c r="O171" s="1"/>
    </row>
    <row r="172" spans="9:15" ht="12.75">
      <c r="I172" s="17"/>
      <c r="J172" s="18"/>
      <c r="L172" s="1"/>
      <c r="M172" s="1"/>
      <c r="N172" s="1"/>
      <c r="O172" s="1"/>
    </row>
    <row r="173" spans="9:15" ht="12.75">
      <c r="I173" s="17"/>
      <c r="J173" s="18"/>
      <c r="L173" s="1"/>
      <c r="M173" s="1"/>
      <c r="N173" s="1"/>
      <c r="O173" s="1"/>
    </row>
    <row r="174" spans="9:15" ht="12.75">
      <c r="I174" s="17"/>
      <c r="J174" s="18"/>
      <c r="L174" s="1"/>
      <c r="M174" s="1"/>
      <c r="N174" s="1"/>
      <c r="O174" s="1"/>
    </row>
    <row r="175" spans="9:15" ht="12.75">
      <c r="I175" s="17"/>
      <c r="J175" s="18"/>
      <c r="L175" s="1"/>
      <c r="M175" s="1"/>
      <c r="N175" s="1"/>
      <c r="O175" s="1"/>
    </row>
    <row r="176" spans="9:15" ht="12.75">
      <c r="I176" s="17"/>
      <c r="J176" s="18"/>
      <c r="L176" s="1"/>
      <c r="M176" s="1"/>
      <c r="N176" s="1"/>
      <c r="O176" s="1"/>
    </row>
    <row r="177" spans="9:15" ht="12.75">
      <c r="I177" s="17"/>
      <c r="J177" s="18"/>
      <c r="L177" s="1"/>
      <c r="M177" s="1"/>
      <c r="N177" s="1"/>
      <c r="O177" s="1"/>
    </row>
    <row r="178" spans="9:15" ht="12.75">
      <c r="I178" s="17"/>
      <c r="J178" s="18"/>
      <c r="L178" s="1"/>
      <c r="M178" s="1"/>
      <c r="N178" s="1"/>
      <c r="O178" s="1"/>
    </row>
    <row r="179" spans="9:15" ht="12.75">
      <c r="I179" s="17"/>
      <c r="J179" s="18"/>
      <c r="L179" s="1"/>
      <c r="M179" s="1"/>
      <c r="N179" s="1"/>
      <c r="O179" s="1"/>
    </row>
    <row r="180" spans="9:15" ht="12.75">
      <c r="I180" s="17"/>
      <c r="J180" s="18"/>
      <c r="L180" s="1"/>
      <c r="M180" s="1"/>
      <c r="N180" s="1"/>
      <c r="O180" s="1"/>
    </row>
    <row r="181" spans="9:15" ht="12.75">
      <c r="I181" s="17"/>
      <c r="J181" s="18"/>
      <c r="L181" s="1"/>
      <c r="M181" s="1"/>
      <c r="N181" s="1"/>
      <c r="O181" s="1"/>
    </row>
    <row r="182" spans="9:15" ht="12.75">
      <c r="I182" s="17"/>
      <c r="J182" s="18"/>
      <c r="L182" s="1"/>
      <c r="M182" s="1"/>
      <c r="N182" s="1"/>
      <c r="O182" s="1"/>
    </row>
    <row r="183" spans="9:15" ht="12.75">
      <c r="I183" s="17"/>
      <c r="J183" s="18"/>
      <c r="L183" s="1"/>
      <c r="M183" s="1"/>
      <c r="N183" s="1"/>
      <c r="O183" s="1"/>
    </row>
    <row r="184" spans="9:15" ht="12.75">
      <c r="I184" s="17"/>
      <c r="J184" s="18"/>
      <c r="L184" s="1"/>
      <c r="M184" s="1"/>
      <c r="N184" s="1"/>
      <c r="O184" s="1"/>
    </row>
    <row r="185" spans="9:15" ht="12.75">
      <c r="I185" s="17"/>
      <c r="J185" s="18"/>
      <c r="L185" s="1"/>
      <c r="M185" s="1"/>
      <c r="N185" s="1"/>
      <c r="O185" s="1"/>
    </row>
    <row r="186" spans="9:15" ht="12.75">
      <c r="I186" s="17"/>
      <c r="J186" s="18"/>
      <c r="L186" s="1"/>
      <c r="M186" s="1"/>
      <c r="N186" s="1"/>
      <c r="O186" s="1"/>
    </row>
    <row r="187" spans="9:15" ht="12.75">
      <c r="I187" s="17"/>
      <c r="J187" s="18"/>
      <c r="L187" s="1"/>
      <c r="M187" s="1"/>
      <c r="N187" s="1"/>
      <c r="O187" s="1"/>
    </row>
    <row r="188" spans="9:15" ht="12.75">
      <c r="I188" s="17"/>
      <c r="J188" s="18"/>
      <c r="L188" s="1"/>
      <c r="M188" s="1"/>
      <c r="N188" s="1"/>
      <c r="O188" s="1"/>
    </row>
    <row r="189" spans="9:15" ht="12.75">
      <c r="I189" s="17"/>
      <c r="J189" s="18"/>
      <c r="L189" s="1"/>
      <c r="M189" s="1"/>
      <c r="N189" s="1"/>
      <c r="O189" s="1"/>
    </row>
    <row r="190" spans="9:15" ht="12.75">
      <c r="I190" s="17"/>
      <c r="J190" s="18"/>
      <c r="L190" s="1"/>
      <c r="M190" s="1"/>
      <c r="N190" s="1"/>
      <c r="O190" s="1"/>
    </row>
    <row r="191" spans="9:15" ht="12.75">
      <c r="I191" s="17"/>
      <c r="J191" s="18"/>
      <c r="L191" s="1"/>
      <c r="M191" s="1"/>
      <c r="N191" s="1"/>
      <c r="O191" s="1"/>
    </row>
    <row r="192" spans="9:15" ht="12.75">
      <c r="I192" s="17"/>
      <c r="J192" s="18"/>
      <c r="L192" s="1"/>
      <c r="M192" s="1"/>
      <c r="N192" s="1"/>
      <c r="O192" s="1"/>
    </row>
    <row r="193" spans="9:15" ht="12.75">
      <c r="I193" s="17"/>
      <c r="J193" s="18"/>
      <c r="L193" s="1"/>
      <c r="M193" s="1"/>
      <c r="N193" s="1"/>
      <c r="O193" s="1"/>
    </row>
    <row r="194" spans="9:15" ht="12.75">
      <c r="I194" s="17"/>
      <c r="J194" s="18"/>
      <c r="L194" s="1"/>
      <c r="M194" s="1"/>
      <c r="N194" s="1"/>
      <c r="O194" s="1"/>
    </row>
    <row r="195" spans="9:15" ht="12.75">
      <c r="I195" s="17"/>
      <c r="J195" s="18"/>
      <c r="L195" s="1"/>
      <c r="M195" s="1"/>
      <c r="N195" s="1"/>
      <c r="O195" s="1"/>
    </row>
    <row r="196" spans="9:15" ht="12.75">
      <c r="I196" s="17"/>
      <c r="J196" s="18"/>
      <c r="L196" s="1"/>
      <c r="M196" s="1"/>
      <c r="N196" s="1"/>
      <c r="O196" s="1"/>
    </row>
    <row r="197" spans="9:15" ht="12.75">
      <c r="I197" s="17"/>
      <c r="J197" s="18"/>
      <c r="L197" s="1"/>
      <c r="M197" s="1"/>
      <c r="N197" s="1"/>
      <c r="O197" s="1"/>
    </row>
    <row r="198" spans="9:15" ht="12.75">
      <c r="I198" s="17"/>
      <c r="J198" s="18"/>
      <c r="L198" s="1"/>
      <c r="M198" s="1"/>
      <c r="N198" s="1"/>
      <c r="O198" s="1"/>
    </row>
    <row r="199" spans="9:15" ht="12.75">
      <c r="I199" s="17"/>
      <c r="J199" s="18"/>
      <c r="L199" s="1"/>
      <c r="M199" s="1"/>
      <c r="N199" s="1"/>
      <c r="O199" s="1"/>
    </row>
    <row r="200" spans="9:15" ht="12.75">
      <c r="I200" s="17"/>
      <c r="J200" s="18"/>
      <c r="L200" s="1"/>
      <c r="M200" s="1"/>
      <c r="N200" s="1"/>
      <c r="O200" s="1"/>
    </row>
    <row r="201" spans="9:15" ht="12.75">
      <c r="I201" s="17"/>
      <c r="J201" s="18"/>
      <c r="L201" s="1"/>
      <c r="M201" s="1"/>
      <c r="N201" s="1"/>
      <c r="O201" s="1"/>
    </row>
    <row r="202" spans="9:15" ht="12.75">
      <c r="I202" s="17"/>
      <c r="J202" s="18"/>
      <c r="L202" s="1"/>
      <c r="M202" s="1"/>
      <c r="N202" s="1"/>
      <c r="O202" s="1"/>
    </row>
    <row r="203" spans="9:15" ht="12.75">
      <c r="I203" s="17"/>
      <c r="J203" s="18"/>
      <c r="L203" s="1"/>
      <c r="M203" s="1"/>
      <c r="N203" s="1"/>
      <c r="O203" s="1"/>
    </row>
    <row r="204" spans="9:15" ht="12.75">
      <c r="I204" s="17"/>
      <c r="J204" s="18"/>
      <c r="L204" s="1"/>
      <c r="M204" s="1"/>
      <c r="N204" s="1"/>
      <c r="O204" s="1"/>
    </row>
    <row r="205" spans="9:15" ht="12.75">
      <c r="I205" s="17"/>
      <c r="J205" s="18"/>
      <c r="L205" s="1"/>
      <c r="M205" s="1"/>
      <c r="N205" s="1"/>
      <c r="O205" s="1"/>
    </row>
    <row r="206" spans="9:15" ht="12.75">
      <c r="I206" s="17"/>
      <c r="J206" s="18"/>
      <c r="L206" s="1"/>
      <c r="M206" s="1"/>
      <c r="N206" s="1"/>
      <c r="O206" s="1"/>
    </row>
    <row r="207" spans="9:15" ht="12.75">
      <c r="I207" s="17"/>
      <c r="J207" s="18"/>
      <c r="L207" s="1"/>
      <c r="M207" s="1"/>
      <c r="N207" s="1"/>
      <c r="O207" s="1"/>
    </row>
    <row r="208" spans="9:15" ht="12.75">
      <c r="I208" s="17"/>
      <c r="J208" s="18"/>
      <c r="L208" s="1"/>
      <c r="M208" s="1"/>
      <c r="N208" s="1"/>
      <c r="O208" s="1"/>
    </row>
    <row r="209" spans="9:15" ht="12.75">
      <c r="I209" s="17"/>
      <c r="J209" s="18"/>
      <c r="L209" s="1"/>
      <c r="M209" s="1"/>
      <c r="N209" s="1"/>
      <c r="O209" s="1"/>
    </row>
    <row r="210" spans="9:15" ht="12.75">
      <c r="I210" s="17"/>
      <c r="J210" s="18"/>
      <c r="L210" s="1"/>
      <c r="M210" s="1"/>
      <c r="N210" s="1"/>
      <c r="O210" s="1"/>
    </row>
    <row r="211" spans="9:15" ht="12.75">
      <c r="I211" s="17"/>
      <c r="J211" s="18"/>
      <c r="L211" s="1"/>
      <c r="M211" s="1"/>
      <c r="N211" s="1"/>
      <c r="O211" s="1"/>
    </row>
    <row r="212" spans="9:15" ht="12.75">
      <c r="I212" s="17"/>
      <c r="J212" s="18"/>
      <c r="L212" s="1"/>
      <c r="M212" s="1"/>
      <c r="N212" s="1"/>
      <c r="O212" s="1"/>
    </row>
    <row r="213" spans="9:15" ht="12.75">
      <c r="I213" s="17"/>
      <c r="J213" s="18"/>
      <c r="L213" s="1"/>
      <c r="M213" s="1"/>
      <c r="N213" s="1"/>
      <c r="O213" s="1"/>
    </row>
    <row r="214" spans="9:15" ht="12.75">
      <c r="I214" s="17"/>
      <c r="J214" s="18"/>
      <c r="L214" s="1"/>
      <c r="M214" s="1"/>
      <c r="N214" s="1"/>
      <c r="O214" s="1"/>
    </row>
    <row r="215" spans="9:15" ht="12.75">
      <c r="I215" s="17"/>
      <c r="J215" s="18"/>
      <c r="L215" s="1"/>
      <c r="M215" s="1"/>
      <c r="N215" s="1"/>
      <c r="O215" s="1"/>
    </row>
    <row r="216" spans="9:15" ht="12.75">
      <c r="I216" s="17"/>
      <c r="J216" s="18"/>
      <c r="L216" s="1"/>
      <c r="M216" s="1"/>
      <c r="N216" s="1"/>
      <c r="O216" s="1"/>
    </row>
    <row r="217" spans="9:15" ht="12.75">
      <c r="I217" s="17"/>
      <c r="J217" s="18"/>
      <c r="L217" s="1"/>
      <c r="M217" s="1"/>
      <c r="N217" s="1"/>
      <c r="O217" s="1"/>
    </row>
    <row r="218" spans="9:15" ht="12.75">
      <c r="I218" s="17"/>
      <c r="J218" s="18"/>
      <c r="L218" s="1"/>
      <c r="M218" s="1"/>
      <c r="N218" s="1"/>
      <c r="O218" s="1"/>
    </row>
    <row r="219" spans="9:15" ht="12.75">
      <c r="I219" s="17"/>
      <c r="J219" s="18"/>
      <c r="L219" s="1"/>
      <c r="M219" s="1"/>
      <c r="N219" s="1"/>
      <c r="O219" s="1"/>
    </row>
    <row r="220" spans="9:15" ht="12.75">
      <c r="I220" s="17"/>
      <c r="J220" s="18"/>
      <c r="L220" s="1"/>
      <c r="M220" s="1"/>
      <c r="N220" s="1"/>
      <c r="O220" s="1"/>
    </row>
    <row r="221" spans="9:15" ht="12.75">
      <c r="I221" s="17"/>
      <c r="J221" s="18"/>
      <c r="L221" s="1"/>
      <c r="M221" s="1"/>
      <c r="N221" s="1"/>
      <c r="O221" s="1"/>
    </row>
    <row r="222" spans="9:15" ht="12.75">
      <c r="I222" s="17"/>
      <c r="J222" s="18"/>
      <c r="L222" s="1"/>
      <c r="M222" s="1"/>
      <c r="N222" s="1"/>
      <c r="O222" s="1"/>
    </row>
    <row r="223" spans="9:15" ht="12.75">
      <c r="I223" s="17"/>
      <c r="J223" s="18"/>
      <c r="L223" s="1"/>
      <c r="M223" s="1"/>
      <c r="N223" s="1"/>
      <c r="O223" s="1"/>
    </row>
    <row r="224" spans="9:15" ht="12.75">
      <c r="I224" s="17"/>
      <c r="J224" s="18"/>
      <c r="L224" s="1"/>
      <c r="M224" s="1"/>
      <c r="N224" s="1"/>
      <c r="O224" s="1"/>
    </row>
    <row r="225" spans="9:15" ht="12.75">
      <c r="I225" s="17"/>
      <c r="J225" s="18"/>
      <c r="L225" s="1"/>
      <c r="M225" s="1"/>
      <c r="N225" s="1"/>
      <c r="O225" s="1"/>
    </row>
    <row r="226" spans="9:15" ht="12.75">
      <c r="I226" s="17"/>
      <c r="J226" s="18"/>
      <c r="L226" s="1"/>
      <c r="M226" s="1"/>
      <c r="N226" s="1"/>
      <c r="O226" s="1"/>
    </row>
    <row r="227" spans="9:15" ht="12.75">
      <c r="I227" s="17"/>
      <c r="J227" s="18"/>
      <c r="L227" s="1"/>
      <c r="M227" s="1"/>
      <c r="N227" s="1"/>
      <c r="O227" s="1"/>
    </row>
    <row r="228" spans="9:15" ht="12.75">
      <c r="I228" s="17"/>
      <c r="J228" s="18"/>
      <c r="L228" s="1"/>
      <c r="M228" s="1"/>
      <c r="N228" s="1"/>
      <c r="O228" s="1"/>
    </row>
    <row r="229" spans="9:15" ht="12.75">
      <c r="I229" s="17"/>
      <c r="J229" s="18"/>
      <c r="L229" s="1"/>
      <c r="M229" s="1"/>
      <c r="N229" s="1"/>
      <c r="O229" s="1"/>
    </row>
    <row r="230" spans="9:15" ht="12.75">
      <c r="I230" s="17"/>
      <c r="J230" s="18"/>
      <c r="L230" s="1"/>
      <c r="M230" s="1"/>
      <c r="N230" s="1"/>
      <c r="O230" s="1"/>
    </row>
    <row r="231" spans="9:15" ht="12.75">
      <c r="I231" s="17"/>
      <c r="J231" s="18"/>
      <c r="L231" s="1"/>
      <c r="M231" s="1"/>
      <c r="N231" s="1"/>
      <c r="O231" s="1"/>
    </row>
    <row r="232" spans="9:15" ht="12.75">
      <c r="I232" s="17"/>
      <c r="J232" s="18"/>
      <c r="L232" s="1"/>
      <c r="M232" s="1"/>
      <c r="N232" s="1"/>
      <c r="O232" s="1"/>
    </row>
    <row r="233" spans="9:15" ht="12.75">
      <c r="I233" s="17"/>
      <c r="J233" s="18"/>
      <c r="L233" s="1"/>
      <c r="M233" s="1"/>
      <c r="N233" s="1"/>
      <c r="O233" s="1"/>
    </row>
    <row r="234" spans="9:15" ht="12.75">
      <c r="I234" s="17"/>
      <c r="J234" s="18"/>
      <c r="L234" s="1"/>
      <c r="M234" s="1"/>
      <c r="N234" s="1"/>
      <c r="O234" s="1"/>
    </row>
    <row r="235" spans="9:15" ht="12.75">
      <c r="I235" s="17"/>
      <c r="J235" s="18"/>
      <c r="L235" s="1"/>
      <c r="M235" s="1"/>
      <c r="N235" s="1"/>
      <c r="O235" s="1"/>
    </row>
    <row r="236" spans="9:15" ht="12.75">
      <c r="I236" s="17"/>
      <c r="J236" s="18"/>
      <c r="L236" s="1"/>
      <c r="M236" s="1"/>
      <c r="N236" s="1"/>
      <c r="O236" s="1"/>
    </row>
    <row r="237" spans="9:15" ht="12.75">
      <c r="I237" s="17"/>
      <c r="J237" s="18"/>
      <c r="L237" s="1"/>
      <c r="M237" s="1"/>
      <c r="N237" s="1"/>
      <c r="O237" s="1"/>
    </row>
    <row r="238" spans="9:15" ht="12.75">
      <c r="I238" s="17"/>
      <c r="J238" s="18"/>
      <c r="L238" s="1"/>
      <c r="M238" s="1"/>
      <c r="N238" s="1"/>
      <c r="O238" s="1"/>
    </row>
    <row r="239" spans="9:15" ht="12.75">
      <c r="I239" s="17"/>
      <c r="J239" s="18"/>
      <c r="L239" s="1"/>
      <c r="M239" s="1"/>
      <c r="N239" s="1"/>
      <c r="O239" s="1"/>
    </row>
    <row r="240" spans="9:15" ht="12.75">
      <c r="I240" s="17"/>
      <c r="J240" s="18"/>
      <c r="L240" s="1"/>
      <c r="M240" s="1"/>
      <c r="N240" s="1"/>
      <c r="O240" s="1"/>
    </row>
    <row r="241" spans="9:15" ht="12.75">
      <c r="I241" s="17"/>
      <c r="J241" s="18"/>
      <c r="L241" s="1"/>
      <c r="M241" s="1"/>
      <c r="N241" s="1"/>
      <c r="O241" s="1"/>
    </row>
    <row r="242" spans="9:15" ht="12.75">
      <c r="I242" s="17"/>
      <c r="J242" s="18"/>
      <c r="L242" s="1"/>
      <c r="M242" s="1"/>
      <c r="N242" s="1"/>
      <c r="O242" s="1"/>
    </row>
    <row r="243" spans="9:15" ht="12.75">
      <c r="I243" s="17"/>
      <c r="J243" s="18"/>
      <c r="L243" s="1"/>
      <c r="M243" s="1"/>
      <c r="N243" s="1"/>
      <c r="O243" s="1"/>
    </row>
    <row r="244" spans="9:15" ht="12.75">
      <c r="I244" s="17"/>
      <c r="J244" s="18"/>
      <c r="L244" s="1"/>
      <c r="M244" s="1"/>
      <c r="N244" s="1"/>
      <c r="O244" s="1"/>
    </row>
    <row r="245" spans="9:15" ht="12.75">
      <c r="I245" s="17"/>
      <c r="J245" s="18"/>
      <c r="L245" s="1"/>
      <c r="M245" s="1"/>
      <c r="N245" s="1"/>
      <c r="O245" s="1"/>
    </row>
    <row r="246" spans="9:15" ht="12.75">
      <c r="I246" s="17"/>
      <c r="J246" s="18"/>
      <c r="L246" s="1"/>
      <c r="M246" s="1"/>
      <c r="N246" s="1"/>
      <c r="O246" s="1"/>
    </row>
    <row r="247" spans="9:15" ht="12.75">
      <c r="I247" s="17"/>
      <c r="J247" s="18"/>
      <c r="L247" s="1"/>
      <c r="M247" s="1"/>
      <c r="N247" s="1"/>
      <c r="O247" s="1"/>
    </row>
    <row r="248" spans="9:15" ht="12.75">
      <c r="I248" s="17"/>
      <c r="J248" s="18"/>
      <c r="L248" s="1"/>
      <c r="M248" s="1"/>
      <c r="N248" s="1"/>
      <c r="O248" s="1"/>
    </row>
    <row r="249" spans="9:15" ht="12.75">
      <c r="I249" s="17"/>
      <c r="J249" s="18"/>
      <c r="L249" s="1"/>
      <c r="M249" s="1"/>
      <c r="N249" s="1"/>
      <c r="O249" s="1"/>
    </row>
    <row r="250" spans="9:15" ht="12.75">
      <c r="I250" s="17"/>
      <c r="J250" s="18"/>
      <c r="L250" s="1"/>
      <c r="M250" s="1"/>
      <c r="N250" s="1"/>
      <c r="O250" s="1"/>
    </row>
    <row r="251" spans="9:15" ht="12.75">
      <c r="I251" s="17"/>
      <c r="J251" s="18"/>
      <c r="L251" s="1"/>
      <c r="M251" s="1"/>
      <c r="N251" s="1"/>
      <c r="O251" s="1"/>
    </row>
    <row r="252" spans="9:15" ht="12.75">
      <c r="I252" s="17"/>
      <c r="J252" s="18"/>
      <c r="L252" s="1"/>
      <c r="M252" s="1"/>
      <c r="N252" s="1"/>
      <c r="O252" s="1"/>
    </row>
    <row r="253" spans="9:15" ht="12.75">
      <c r="I253" s="17"/>
      <c r="J253" s="18"/>
      <c r="L253" s="1"/>
      <c r="M253" s="1"/>
      <c r="N253" s="1"/>
      <c r="O253" s="1"/>
    </row>
    <row r="254" spans="9:15" ht="12.75">
      <c r="I254" s="17"/>
      <c r="J254" s="18"/>
      <c r="L254" s="1"/>
      <c r="M254" s="1"/>
      <c r="N254" s="1"/>
      <c r="O254" s="1"/>
    </row>
    <row r="255" spans="9:15" ht="12.75">
      <c r="I255" s="17"/>
      <c r="J255" s="18"/>
      <c r="L255" s="1"/>
      <c r="M255" s="1"/>
      <c r="N255" s="1"/>
      <c r="O255" s="1"/>
    </row>
    <row r="256" spans="9:15" ht="12.75">
      <c r="I256" s="17"/>
      <c r="J256" s="18"/>
      <c r="L256" s="1"/>
      <c r="M256" s="1"/>
      <c r="N256" s="1"/>
      <c r="O256" s="1"/>
    </row>
    <row r="257" spans="9:15" ht="12.75">
      <c r="I257" s="17"/>
      <c r="J257" s="18"/>
      <c r="L257" s="1"/>
      <c r="M257" s="1"/>
      <c r="N257" s="1"/>
      <c r="O257" s="1"/>
    </row>
    <row r="258" spans="9:15" ht="12.75">
      <c r="I258" s="17"/>
      <c r="J258" s="18"/>
      <c r="L258" s="1"/>
      <c r="M258" s="1"/>
      <c r="N258" s="1"/>
      <c r="O258" s="1"/>
    </row>
    <row r="259" spans="9:15" ht="12.75">
      <c r="I259" s="17"/>
      <c r="J259" s="18"/>
      <c r="L259" s="1"/>
      <c r="M259" s="1"/>
      <c r="N259" s="1"/>
      <c r="O259" s="1"/>
    </row>
    <row r="260" spans="9:15" ht="12.75">
      <c r="I260" s="17"/>
      <c r="J260" s="18"/>
      <c r="L260" s="1"/>
      <c r="M260" s="1"/>
      <c r="N260" s="1"/>
      <c r="O260" s="1"/>
    </row>
    <row r="261" spans="9:15" ht="12.75">
      <c r="I261" s="17"/>
      <c r="J261" s="18"/>
      <c r="L261" s="1"/>
      <c r="M261" s="1"/>
      <c r="N261" s="1"/>
      <c r="O261" s="1"/>
    </row>
    <row r="262" spans="9:15" ht="12.75">
      <c r="I262" s="17"/>
      <c r="J262" s="18"/>
      <c r="L262" s="1"/>
      <c r="M262" s="1"/>
      <c r="N262" s="1"/>
      <c r="O262" s="1"/>
    </row>
    <row r="263" spans="9:15" ht="12.75">
      <c r="I263" s="17"/>
      <c r="J263" s="18"/>
      <c r="L263" s="1"/>
      <c r="M263" s="1"/>
      <c r="N263" s="1"/>
      <c r="O263" s="1"/>
    </row>
    <row r="264" spans="9:15" ht="12.75">
      <c r="I264" s="17"/>
      <c r="J264" s="18"/>
      <c r="L264" s="1"/>
      <c r="M264" s="1"/>
      <c r="N264" s="1"/>
      <c r="O264" s="1"/>
    </row>
    <row r="265" spans="9:15" ht="12.75">
      <c r="I265" s="17"/>
      <c r="J265" s="18"/>
      <c r="L265" s="1"/>
      <c r="M265" s="1"/>
      <c r="N265" s="1"/>
      <c r="O265" s="1"/>
    </row>
    <row r="266" spans="9:15" ht="12.75">
      <c r="I266" s="17"/>
      <c r="J266" s="18"/>
      <c r="L266" s="1"/>
      <c r="M266" s="1"/>
      <c r="N266" s="1"/>
      <c r="O266" s="1"/>
    </row>
    <row r="267" spans="9:15" ht="12.75">
      <c r="I267" s="17"/>
      <c r="J267" s="18"/>
      <c r="L267" s="1"/>
      <c r="M267" s="1"/>
      <c r="N267" s="1"/>
      <c r="O267" s="1"/>
    </row>
    <row r="268" spans="9:15" ht="12.75">
      <c r="I268" s="17"/>
      <c r="J268" s="18"/>
      <c r="L268" s="1"/>
      <c r="M268" s="1"/>
      <c r="N268" s="1"/>
      <c r="O268" s="1"/>
    </row>
    <row r="269" spans="9:15" ht="12.75">
      <c r="I269" s="17"/>
      <c r="J269" s="18"/>
      <c r="L269" s="1"/>
      <c r="M269" s="1"/>
      <c r="N269" s="1"/>
      <c r="O269" s="1"/>
    </row>
    <row r="270" spans="9:15" ht="12.75">
      <c r="I270" s="17"/>
      <c r="J270" s="18"/>
      <c r="L270" s="1"/>
      <c r="M270" s="1"/>
      <c r="N270" s="1"/>
      <c r="O270" s="1"/>
    </row>
    <row r="271" spans="9:15" ht="12.75">
      <c r="I271" s="17"/>
      <c r="J271" s="18"/>
      <c r="L271" s="1"/>
      <c r="M271" s="1"/>
      <c r="N271" s="1"/>
      <c r="O271" s="1"/>
    </row>
    <row r="272" spans="9:15" ht="12.75">
      <c r="I272" s="17"/>
      <c r="J272" s="18"/>
      <c r="L272" s="1"/>
      <c r="M272" s="1"/>
      <c r="N272" s="1"/>
      <c r="O272" s="1"/>
    </row>
    <row r="273" spans="9:15" ht="12.75">
      <c r="I273" s="17"/>
      <c r="J273" s="18"/>
      <c r="L273" s="1"/>
      <c r="M273" s="1"/>
      <c r="N273" s="1"/>
      <c r="O273" s="1"/>
    </row>
    <row r="274" spans="9:15" ht="12.75">
      <c r="I274" s="17"/>
      <c r="J274" s="18"/>
      <c r="L274" s="1"/>
      <c r="M274" s="1"/>
      <c r="N274" s="1"/>
      <c r="O274" s="1"/>
    </row>
    <row r="275" spans="9:15" ht="12.75">
      <c r="I275" s="17"/>
      <c r="J275" s="18"/>
      <c r="L275" s="1"/>
      <c r="M275" s="1"/>
      <c r="N275" s="1"/>
      <c r="O275" s="1"/>
    </row>
    <row r="276" spans="9:15" ht="12.75">
      <c r="I276" s="17"/>
      <c r="J276" s="18"/>
      <c r="L276" s="1"/>
      <c r="M276" s="1"/>
      <c r="N276" s="1"/>
      <c r="O276" s="1"/>
    </row>
    <row r="277" spans="9:15" ht="12.75">
      <c r="I277" s="17"/>
      <c r="J277" s="18"/>
      <c r="L277" s="1"/>
      <c r="M277" s="1"/>
      <c r="N277" s="1"/>
      <c r="O277" s="1"/>
    </row>
    <row r="278" spans="9:15" ht="12.75">
      <c r="I278" s="17"/>
      <c r="J278" s="18"/>
      <c r="L278" s="1"/>
      <c r="M278" s="1"/>
      <c r="N278" s="1"/>
      <c r="O278" s="1"/>
    </row>
    <row r="279" spans="9:15" ht="12.75">
      <c r="I279" s="17"/>
      <c r="J279" s="18"/>
      <c r="L279" s="1"/>
      <c r="M279" s="1"/>
      <c r="N279" s="1"/>
      <c r="O279" s="1"/>
    </row>
    <row r="280" spans="9:15" ht="12.75">
      <c r="I280" s="17"/>
      <c r="J280" s="18"/>
      <c r="L280" s="1"/>
      <c r="M280" s="1"/>
      <c r="N280" s="1"/>
      <c r="O280" s="1"/>
    </row>
    <row r="281" spans="9:15" ht="12.75">
      <c r="I281" s="17"/>
      <c r="J281" s="18"/>
      <c r="L281" s="1"/>
      <c r="M281" s="1"/>
      <c r="N281" s="1"/>
      <c r="O281" s="1"/>
    </row>
    <row r="282" spans="9:15" ht="12.75">
      <c r="I282" s="17"/>
      <c r="J282" s="18"/>
      <c r="L282" s="1"/>
      <c r="M282" s="1"/>
      <c r="N282" s="1"/>
      <c r="O282" s="1"/>
    </row>
    <row r="283" spans="9:15" ht="12.75">
      <c r="I283" s="17"/>
      <c r="J283" s="18"/>
      <c r="L283" s="1"/>
      <c r="M283" s="1"/>
      <c r="N283" s="1"/>
      <c r="O283" s="1"/>
    </row>
    <row r="284" spans="9:15" ht="12.75">
      <c r="I284" s="17"/>
      <c r="J284" s="18"/>
      <c r="L284" s="1"/>
      <c r="M284" s="1"/>
      <c r="N284" s="1"/>
      <c r="O284" s="1"/>
    </row>
    <row r="285" spans="9:15" ht="12.75">
      <c r="I285" s="17"/>
      <c r="J285" s="18"/>
      <c r="L285" s="1"/>
      <c r="M285" s="1"/>
      <c r="N285" s="1"/>
      <c r="O285" s="1"/>
    </row>
    <row r="286" spans="9:15" ht="12.75">
      <c r="I286" s="17"/>
      <c r="J286" s="18"/>
      <c r="L286" s="1"/>
      <c r="M286" s="1"/>
      <c r="N286" s="1"/>
      <c r="O286" s="1"/>
    </row>
    <row r="287" spans="9:15" ht="12.75">
      <c r="I287" s="17"/>
      <c r="J287" s="18"/>
      <c r="L287" s="1"/>
      <c r="M287" s="1"/>
      <c r="N287" s="1"/>
      <c r="O287" s="1"/>
    </row>
    <row r="288" spans="9:15" ht="12.75">
      <c r="I288" s="17"/>
      <c r="J288" s="18"/>
      <c r="L288" s="1"/>
      <c r="M288" s="1"/>
      <c r="N288" s="1"/>
      <c r="O288" s="1"/>
    </row>
    <row r="289" spans="9:15" ht="12.75">
      <c r="I289" s="17"/>
      <c r="J289" s="18"/>
      <c r="L289" s="1"/>
      <c r="M289" s="1"/>
      <c r="N289" s="1"/>
      <c r="O289" s="1"/>
    </row>
    <row r="290" spans="9:15" ht="12.75">
      <c r="I290" s="17"/>
      <c r="J290" s="18"/>
      <c r="L290" s="1"/>
      <c r="M290" s="1"/>
      <c r="N290" s="1"/>
      <c r="O290" s="1"/>
    </row>
    <row r="291" spans="9:15" ht="12.75">
      <c r="I291" s="17"/>
      <c r="J291" s="18"/>
      <c r="L291" s="1"/>
      <c r="M291" s="1"/>
      <c r="N291" s="1"/>
      <c r="O291" s="1"/>
    </row>
    <row r="292" spans="9:15" ht="12.75">
      <c r="I292" s="17"/>
      <c r="J292" s="18"/>
      <c r="L292" s="1"/>
      <c r="M292" s="1"/>
      <c r="N292" s="1"/>
      <c r="O292" s="1"/>
    </row>
    <row r="293" spans="9:15" ht="12.75">
      <c r="I293" s="17"/>
      <c r="J293" s="18"/>
      <c r="L293" s="1"/>
      <c r="M293" s="1"/>
      <c r="N293" s="1"/>
      <c r="O293" s="1"/>
    </row>
    <row r="294" spans="9:15" ht="12.75">
      <c r="I294" s="17"/>
      <c r="J294" s="18"/>
      <c r="L294" s="1"/>
      <c r="M294" s="1"/>
      <c r="N294" s="1"/>
      <c r="O294" s="1"/>
    </row>
    <row r="295" spans="9:15" ht="12.75">
      <c r="I295" s="17"/>
      <c r="J295" s="18"/>
      <c r="L295" s="1"/>
      <c r="M295" s="1"/>
      <c r="N295" s="1"/>
      <c r="O295" s="1"/>
    </row>
    <row r="296" spans="9:15" ht="12.75">
      <c r="I296" s="17"/>
      <c r="J296" s="18"/>
      <c r="L296" s="1"/>
      <c r="M296" s="1"/>
      <c r="N296" s="1"/>
      <c r="O296" s="1"/>
    </row>
    <row r="297" spans="9:15" ht="12.75">
      <c r="I297" s="17"/>
      <c r="J297" s="18"/>
      <c r="L297" s="1"/>
      <c r="M297" s="1"/>
      <c r="N297" s="1"/>
      <c r="O297" s="1"/>
    </row>
    <row r="298" spans="9:15" ht="12.75">
      <c r="I298" s="17"/>
      <c r="J298" s="18"/>
      <c r="L298" s="1"/>
      <c r="M298" s="1"/>
      <c r="N298" s="1"/>
      <c r="O298" s="1"/>
    </row>
    <row r="299" spans="9:15" ht="12.75">
      <c r="I299" s="17"/>
      <c r="J299" s="18"/>
      <c r="L299" s="1"/>
      <c r="M299" s="1"/>
      <c r="N299" s="1"/>
      <c r="O299" s="1"/>
    </row>
    <row r="300" spans="9:15" ht="12.75">
      <c r="I300" s="17"/>
      <c r="J300" s="18"/>
      <c r="L300" s="1"/>
      <c r="M300" s="1"/>
      <c r="N300" s="1"/>
      <c r="O300" s="1"/>
    </row>
    <row r="301" spans="9:15" ht="12.75">
      <c r="I301" s="17"/>
      <c r="J301" s="18"/>
      <c r="L301" s="1"/>
      <c r="M301" s="1"/>
      <c r="N301" s="1"/>
      <c r="O301" s="1"/>
    </row>
    <row r="302" spans="9:15" ht="12.75">
      <c r="I302" s="17"/>
      <c r="J302" s="18"/>
      <c r="L302" s="1"/>
      <c r="M302" s="1"/>
      <c r="N302" s="1"/>
      <c r="O302" s="1"/>
    </row>
    <row r="303" spans="9:15" ht="12.75">
      <c r="I303" s="17"/>
      <c r="J303" s="18"/>
      <c r="L303" s="1"/>
      <c r="M303" s="1"/>
      <c r="N303" s="1"/>
      <c r="O303" s="1"/>
    </row>
    <row r="304" spans="9:15" ht="12.75">
      <c r="I304" s="17"/>
      <c r="J304" s="18"/>
      <c r="L304" s="1"/>
      <c r="M304" s="1"/>
      <c r="N304" s="1"/>
      <c r="O304" s="1"/>
    </row>
    <row r="305" spans="9:15" ht="12.75">
      <c r="I305" s="17"/>
      <c r="J305" s="18"/>
      <c r="L305" s="1"/>
      <c r="M305" s="1"/>
      <c r="N305" s="1"/>
      <c r="O305" s="1"/>
    </row>
    <row r="306" spans="9:15" ht="12.75">
      <c r="I306" s="17"/>
      <c r="J306" s="18"/>
      <c r="L306" s="1"/>
      <c r="M306" s="1"/>
      <c r="N306" s="1"/>
      <c r="O306" s="1"/>
    </row>
    <row r="307" spans="9:15" ht="12.75">
      <c r="I307" s="17"/>
      <c r="J307" s="18"/>
      <c r="L307" s="1"/>
      <c r="M307" s="1"/>
      <c r="N307" s="1"/>
      <c r="O307" s="1"/>
    </row>
    <row r="308" spans="9:15" ht="12.75">
      <c r="I308" s="17"/>
      <c r="J308" s="18"/>
      <c r="L308" s="1"/>
      <c r="M308" s="1"/>
      <c r="N308" s="1"/>
      <c r="O308" s="1"/>
    </row>
    <row r="309" spans="9:15" ht="12.75">
      <c r="I309" s="17"/>
      <c r="J309" s="18"/>
      <c r="L309" s="1"/>
      <c r="M309" s="1"/>
      <c r="N309" s="1"/>
      <c r="O309" s="1"/>
    </row>
    <row r="310" spans="9:15" ht="12.75">
      <c r="I310" s="17"/>
      <c r="J310" s="18"/>
      <c r="L310" s="1"/>
      <c r="M310" s="1"/>
      <c r="N310" s="1"/>
      <c r="O310" s="1"/>
    </row>
    <row r="311" spans="9:15" ht="12.75">
      <c r="I311" s="17"/>
      <c r="J311" s="18"/>
      <c r="L311" s="1"/>
      <c r="M311" s="1"/>
      <c r="N311" s="1"/>
      <c r="O311" s="1"/>
    </row>
    <row r="312" spans="9:15" ht="12.75">
      <c r="I312" s="17"/>
      <c r="J312" s="18"/>
      <c r="L312" s="1"/>
      <c r="M312" s="1"/>
      <c r="N312" s="1"/>
      <c r="O312" s="1"/>
    </row>
    <row r="313" spans="9:15" ht="12.75">
      <c r="I313" s="17"/>
      <c r="J313" s="18"/>
      <c r="L313" s="1"/>
      <c r="M313" s="1"/>
      <c r="N313" s="1"/>
      <c r="O313" s="1"/>
    </row>
    <row r="314" spans="9:15" ht="12.75">
      <c r="I314" s="17"/>
      <c r="J314" s="18"/>
      <c r="L314" s="1"/>
      <c r="M314" s="1"/>
      <c r="N314" s="1"/>
      <c r="O314" s="1"/>
    </row>
    <row r="315" spans="9:15" ht="12.75">
      <c r="I315" s="17"/>
      <c r="J315" s="18"/>
      <c r="L315" s="1"/>
      <c r="M315" s="1"/>
      <c r="N315" s="1"/>
      <c r="O315" s="1"/>
    </row>
    <row r="316" spans="9:15" ht="12.75">
      <c r="I316" s="17"/>
      <c r="J316" s="18"/>
      <c r="L316" s="1"/>
      <c r="M316" s="1"/>
      <c r="N316" s="1"/>
      <c r="O316" s="1"/>
    </row>
    <row r="317" spans="9:15" ht="12.75">
      <c r="I317" s="17"/>
      <c r="J317" s="18"/>
      <c r="L317" s="1"/>
      <c r="M317" s="1"/>
      <c r="N317" s="1"/>
      <c r="O317" s="1"/>
    </row>
    <row r="318" spans="9:15" ht="12.75">
      <c r="I318" s="17"/>
      <c r="J318" s="18"/>
      <c r="L318" s="1"/>
      <c r="M318" s="1"/>
      <c r="N318" s="1"/>
      <c r="O318" s="1"/>
    </row>
    <row r="319" spans="9:15" ht="12.75">
      <c r="I319" s="17"/>
      <c r="J319" s="18"/>
      <c r="L319" s="1"/>
      <c r="M319" s="1"/>
      <c r="N319" s="1"/>
      <c r="O319" s="1"/>
    </row>
    <row r="320" spans="9:15" ht="12.75">
      <c r="I320" s="17"/>
      <c r="J320" s="18"/>
      <c r="L320" s="1"/>
      <c r="M320" s="1"/>
      <c r="N320" s="1"/>
      <c r="O320" s="1"/>
    </row>
    <row r="321" spans="9:15" ht="12.75">
      <c r="I321" s="17"/>
      <c r="J321" s="18"/>
      <c r="L321" s="1"/>
      <c r="M321" s="1"/>
      <c r="N321" s="1"/>
      <c r="O321" s="1"/>
    </row>
    <row r="322" spans="9:15" ht="12.75">
      <c r="I322" s="17"/>
      <c r="J322" s="18"/>
      <c r="L322" s="1"/>
      <c r="M322" s="1"/>
      <c r="N322" s="1"/>
      <c r="O322" s="1"/>
    </row>
    <row r="323" spans="9:15" ht="12.75">
      <c r="I323" s="17"/>
      <c r="J323" s="18"/>
      <c r="L323" s="1"/>
      <c r="M323" s="1"/>
      <c r="N323" s="1"/>
      <c r="O323" s="1"/>
    </row>
    <row r="324" spans="9:15" ht="12.75">
      <c r="I324" s="17"/>
      <c r="J324" s="18"/>
      <c r="L324" s="1"/>
      <c r="M324" s="1"/>
      <c r="N324" s="1"/>
      <c r="O324" s="1"/>
    </row>
    <row r="325" spans="9:15" ht="12.75">
      <c r="I325" s="17"/>
      <c r="J325" s="18"/>
      <c r="L325" s="1"/>
      <c r="M325" s="1"/>
      <c r="N325" s="1"/>
      <c r="O325" s="1"/>
    </row>
    <row r="326" spans="9:15" ht="12.75">
      <c r="I326" s="17"/>
      <c r="J326" s="18"/>
      <c r="L326" s="1"/>
      <c r="M326" s="1"/>
      <c r="N326" s="1"/>
      <c r="O326" s="1"/>
    </row>
    <row r="327" spans="9:15" ht="12.75">
      <c r="I327" s="17"/>
      <c r="J327" s="18"/>
      <c r="L327" s="1"/>
      <c r="M327" s="1"/>
      <c r="N327" s="1"/>
      <c r="O327" s="1"/>
    </row>
    <row r="328" spans="9:15" ht="12.75">
      <c r="I328" s="17"/>
      <c r="J328" s="18"/>
      <c r="L328" s="1"/>
      <c r="M328" s="1"/>
      <c r="N328" s="1"/>
      <c r="O328" s="1"/>
    </row>
    <row r="329" spans="9:15" ht="12.75">
      <c r="I329" s="17"/>
      <c r="J329" s="18"/>
      <c r="L329" s="1"/>
      <c r="M329" s="1"/>
      <c r="N329" s="1"/>
      <c r="O329" s="1"/>
    </row>
    <row r="330" spans="9:15" ht="12.75">
      <c r="I330" s="17"/>
      <c r="J330" s="18"/>
      <c r="L330" s="1"/>
      <c r="M330" s="1"/>
      <c r="N330" s="1"/>
      <c r="O330" s="1"/>
    </row>
    <row r="331" spans="9:15" ht="12.75">
      <c r="I331" s="17"/>
      <c r="J331" s="18"/>
      <c r="L331" s="1"/>
      <c r="M331" s="1"/>
      <c r="N331" s="1"/>
      <c r="O331" s="1"/>
    </row>
    <row r="332" spans="9:15" ht="12.75">
      <c r="I332" s="17"/>
      <c r="J332" s="18"/>
      <c r="L332" s="1"/>
      <c r="M332" s="1"/>
      <c r="N332" s="1"/>
      <c r="O332" s="1"/>
    </row>
    <row r="333" spans="9:15" ht="12.75">
      <c r="I333" s="17"/>
      <c r="J333" s="18"/>
      <c r="L333" s="1"/>
      <c r="M333" s="1"/>
      <c r="N333" s="1"/>
      <c r="O333" s="1"/>
    </row>
    <row r="334" spans="9:15" ht="12.75">
      <c r="I334" s="17"/>
      <c r="J334" s="18"/>
      <c r="L334" s="1"/>
      <c r="M334" s="1"/>
      <c r="N334" s="1"/>
      <c r="O334" s="1"/>
    </row>
    <row r="335" spans="9:15" ht="12.75">
      <c r="I335" s="17"/>
      <c r="J335" s="18"/>
      <c r="L335" s="1"/>
      <c r="M335" s="1"/>
      <c r="N335" s="1"/>
      <c r="O335" s="1"/>
    </row>
    <row r="336" spans="9:15" ht="12.75">
      <c r="I336" s="17"/>
      <c r="J336" s="18"/>
      <c r="L336" s="1"/>
      <c r="M336" s="1"/>
      <c r="N336" s="1"/>
      <c r="O336" s="1"/>
    </row>
    <row r="337" spans="9:15" ht="12.75">
      <c r="I337" s="17"/>
      <c r="J337" s="18"/>
      <c r="L337" s="1"/>
      <c r="M337" s="1"/>
      <c r="N337" s="1"/>
      <c r="O337" s="1"/>
    </row>
    <row r="338" spans="9:15" ht="12.75">
      <c r="I338" s="17"/>
      <c r="J338" s="18"/>
      <c r="L338" s="1"/>
      <c r="M338" s="1"/>
      <c r="N338" s="1"/>
      <c r="O338" s="1"/>
    </row>
    <row r="339" spans="9:15" ht="12.75">
      <c r="I339" s="17"/>
      <c r="J339" s="18"/>
      <c r="L339" s="1"/>
      <c r="M339" s="1"/>
      <c r="N339" s="1"/>
      <c r="O339" s="1"/>
    </row>
    <row r="340" spans="9:15" ht="12.75">
      <c r="I340" s="17"/>
      <c r="J340" s="18"/>
      <c r="L340" s="1"/>
      <c r="M340" s="1"/>
      <c r="N340" s="1"/>
      <c r="O340" s="1"/>
    </row>
    <row r="341" spans="9:15" ht="12.75">
      <c r="I341" s="17"/>
      <c r="J341" s="18"/>
      <c r="L341" s="1"/>
      <c r="M341" s="1"/>
      <c r="N341" s="1"/>
      <c r="O341" s="1"/>
    </row>
    <row r="342" spans="9:15" ht="12.75">
      <c r="I342" s="17"/>
      <c r="J342" s="18"/>
      <c r="L342" s="1"/>
      <c r="M342" s="1"/>
      <c r="N342" s="1"/>
      <c r="O342" s="1"/>
    </row>
    <row r="343" spans="9:15" ht="12.75">
      <c r="I343" s="17"/>
      <c r="J343" s="18"/>
      <c r="L343" s="1"/>
      <c r="M343" s="1"/>
      <c r="N343" s="1"/>
      <c r="O343" s="1"/>
    </row>
    <row r="344" spans="9:15" ht="12.75">
      <c r="I344" s="17"/>
      <c r="J344" s="18"/>
      <c r="L344" s="1"/>
      <c r="M344" s="1"/>
      <c r="N344" s="1"/>
      <c r="O344" s="1"/>
    </row>
    <row r="345" spans="9:15" ht="12.75">
      <c r="I345" s="17"/>
      <c r="J345" s="18"/>
      <c r="L345" s="1"/>
      <c r="M345" s="1"/>
      <c r="N345" s="1"/>
      <c r="O345" s="1"/>
    </row>
    <row r="346" spans="9:15" ht="12.75">
      <c r="I346" s="17"/>
      <c r="J346" s="18"/>
      <c r="L346" s="1"/>
      <c r="M346" s="1"/>
      <c r="N346" s="1"/>
      <c r="O346" s="1"/>
    </row>
    <row r="347" spans="9:15" ht="12.75">
      <c r="I347" s="17"/>
      <c r="J347" s="18"/>
      <c r="L347" s="1"/>
      <c r="M347" s="1"/>
      <c r="N347" s="1"/>
      <c r="O347" s="1"/>
    </row>
    <row r="348" spans="9:15" ht="12.75">
      <c r="I348" s="17"/>
      <c r="J348" s="18"/>
      <c r="L348" s="1"/>
      <c r="M348" s="1"/>
      <c r="N348" s="1"/>
      <c r="O348" s="1"/>
    </row>
    <row r="349" spans="9:15" ht="12.75">
      <c r="I349" s="17"/>
      <c r="J349" s="18"/>
      <c r="L349" s="1"/>
      <c r="M349" s="1"/>
      <c r="N349" s="1"/>
      <c r="O349" s="1"/>
    </row>
    <row r="350" spans="9:15" ht="12.75">
      <c r="I350" s="17"/>
      <c r="J350" s="18"/>
      <c r="L350" s="1"/>
      <c r="M350" s="1"/>
      <c r="N350" s="1"/>
      <c r="O350" s="1"/>
    </row>
    <row r="351" spans="9:15" ht="12.75">
      <c r="I351" s="17"/>
      <c r="J351" s="18"/>
      <c r="L351" s="1"/>
      <c r="M351" s="1"/>
      <c r="N351" s="1"/>
      <c r="O351" s="1"/>
    </row>
    <row r="352" spans="9:15" ht="12.75">
      <c r="I352" s="17"/>
      <c r="J352" s="18"/>
      <c r="L352" s="1"/>
      <c r="M352" s="1"/>
      <c r="N352" s="1"/>
      <c r="O352" s="1"/>
    </row>
    <row r="353" spans="9:15" ht="12.75">
      <c r="I353" s="17"/>
      <c r="J353" s="18"/>
      <c r="L353" s="1"/>
      <c r="M353" s="1"/>
      <c r="N353" s="1"/>
      <c r="O353" s="1"/>
    </row>
    <row r="354" spans="9:15" ht="12.75">
      <c r="I354" s="17"/>
      <c r="J354" s="18"/>
      <c r="L354" s="1"/>
      <c r="M354" s="1"/>
      <c r="N354" s="1"/>
      <c r="O354" s="1"/>
    </row>
    <row r="355" spans="9:15" ht="12.75">
      <c r="I355" s="17"/>
      <c r="J355" s="18"/>
      <c r="L355" s="1"/>
      <c r="M355" s="1"/>
      <c r="N355" s="1"/>
      <c r="O355" s="1"/>
    </row>
    <row r="356" spans="9:15" ht="12.75">
      <c r="I356" s="17"/>
      <c r="J356" s="18"/>
      <c r="L356" s="1"/>
      <c r="M356" s="1"/>
      <c r="N356" s="1"/>
      <c r="O356" s="1"/>
    </row>
    <row r="357" spans="9:15" ht="12.75">
      <c r="I357" s="17"/>
      <c r="J357" s="18"/>
      <c r="L357" s="1"/>
      <c r="M357" s="1"/>
      <c r="N357" s="1"/>
      <c r="O357" s="1"/>
    </row>
    <row r="358" spans="9:15" ht="12.75">
      <c r="I358" s="17"/>
      <c r="J358" s="18"/>
      <c r="L358" s="1"/>
      <c r="M358" s="1"/>
      <c r="N358" s="1"/>
      <c r="O358" s="1"/>
    </row>
    <row r="359" spans="9:15" ht="12.75">
      <c r="I359" s="17"/>
      <c r="J359" s="18"/>
      <c r="L359" s="1"/>
      <c r="M359" s="1"/>
      <c r="N359" s="1"/>
      <c r="O359" s="1"/>
    </row>
    <row r="360" spans="9:15" ht="12.75">
      <c r="I360" s="17"/>
      <c r="J360" s="18"/>
      <c r="L360" s="1"/>
      <c r="M360" s="1"/>
      <c r="N360" s="1"/>
      <c r="O360" s="1"/>
    </row>
    <row r="361" spans="9:15" ht="12.75">
      <c r="I361" s="17"/>
      <c r="J361" s="18"/>
      <c r="L361" s="1"/>
      <c r="M361" s="1"/>
      <c r="N361" s="1"/>
      <c r="O361" s="1"/>
    </row>
    <row r="362" spans="9:15" ht="12.75">
      <c r="I362" s="17"/>
      <c r="J362" s="18"/>
      <c r="L362" s="1"/>
      <c r="M362" s="1"/>
      <c r="N362" s="1"/>
      <c r="O362" s="1"/>
    </row>
    <row r="363" spans="9:15" ht="12.75">
      <c r="I363" s="17"/>
      <c r="J363" s="18"/>
      <c r="L363" s="1"/>
      <c r="M363" s="1"/>
      <c r="N363" s="1"/>
      <c r="O363" s="1"/>
    </row>
    <row r="364" spans="9:15" ht="12.75">
      <c r="I364" s="17"/>
      <c r="J364" s="18"/>
      <c r="L364" s="1"/>
      <c r="M364" s="1"/>
      <c r="N364" s="1"/>
      <c r="O364" s="1"/>
    </row>
    <row r="365" spans="9:15" ht="12.75">
      <c r="I365" s="17"/>
      <c r="J365" s="18"/>
      <c r="L365" s="1"/>
      <c r="M365" s="1"/>
      <c r="N365" s="1"/>
      <c r="O365" s="1"/>
    </row>
    <row r="366" spans="9:15" ht="12.75">
      <c r="I366" s="17"/>
      <c r="J366" s="18"/>
      <c r="L366" s="1"/>
      <c r="M366" s="1"/>
      <c r="N366" s="1"/>
      <c r="O366" s="1"/>
    </row>
    <row r="367" spans="10:15" ht="12.75">
      <c r="J367" s="18"/>
      <c r="L367" s="1"/>
      <c r="M367" s="1"/>
      <c r="N367" s="1"/>
      <c r="O367" s="1"/>
    </row>
    <row r="368" spans="10:15" ht="12.75">
      <c r="J368" s="18"/>
      <c r="L368" s="1"/>
      <c r="M368" s="1"/>
      <c r="N368" s="1"/>
      <c r="O368" s="1"/>
    </row>
    <row r="369" spans="10:15" ht="12.75">
      <c r="J369" s="18"/>
      <c r="L369" s="1"/>
      <c r="M369" s="1"/>
      <c r="N369" s="1"/>
      <c r="O369" s="1"/>
    </row>
    <row r="370" spans="10:15" ht="12.75">
      <c r="J370" s="18"/>
      <c r="L370" s="1"/>
      <c r="M370" s="1"/>
      <c r="N370" s="1"/>
      <c r="O370" s="1"/>
    </row>
    <row r="371" spans="10:15" ht="12.75">
      <c r="J371" s="18"/>
      <c r="L371" s="1"/>
      <c r="M371" s="1"/>
      <c r="N371" s="1"/>
      <c r="O371" s="1"/>
    </row>
    <row r="372" spans="10:15" ht="12.75">
      <c r="J372" s="18"/>
      <c r="L372" s="1"/>
      <c r="M372" s="1"/>
      <c r="N372" s="1"/>
      <c r="O372" s="1"/>
    </row>
    <row r="373" spans="10:15" ht="12.75">
      <c r="J373" s="18"/>
      <c r="L373" s="1"/>
      <c r="M373" s="1"/>
      <c r="N373" s="1"/>
      <c r="O373" s="1"/>
    </row>
    <row r="374" spans="10:15" ht="12.75">
      <c r="J374" s="18"/>
      <c r="L374" s="1"/>
      <c r="M374" s="1"/>
      <c r="N374" s="1"/>
      <c r="O374" s="1"/>
    </row>
    <row r="375" spans="10:15" ht="12.75">
      <c r="J375" s="18"/>
      <c r="L375" s="1"/>
      <c r="M375" s="1"/>
      <c r="N375" s="1"/>
      <c r="O375" s="1"/>
    </row>
    <row r="376" spans="10:15" ht="12.75">
      <c r="J376" s="18"/>
      <c r="L376" s="1"/>
      <c r="M376" s="1"/>
      <c r="N376" s="1"/>
      <c r="O376" s="1"/>
    </row>
    <row r="377" spans="10:15" ht="12.75">
      <c r="J377" s="18"/>
      <c r="L377" s="1"/>
      <c r="M377" s="1"/>
      <c r="N377" s="1"/>
      <c r="O377" s="1"/>
    </row>
    <row r="378" spans="10:15" ht="12.75">
      <c r="J378" s="18"/>
      <c r="L378" s="1"/>
      <c r="M378" s="1"/>
      <c r="N378" s="1"/>
      <c r="O378" s="1"/>
    </row>
    <row r="379" spans="10:15" ht="12.75">
      <c r="J379" s="18"/>
      <c r="L379" s="1"/>
      <c r="M379" s="1"/>
      <c r="N379" s="1"/>
      <c r="O379" s="1"/>
    </row>
    <row r="380" spans="9:15" ht="12.75">
      <c r="I380" s="1"/>
      <c r="J380" s="18"/>
      <c r="L380" s="1"/>
      <c r="M380" s="1"/>
      <c r="N380" s="1"/>
      <c r="O380" s="1"/>
    </row>
    <row r="381" spans="9:15" ht="12.75">
      <c r="I381" s="1"/>
      <c r="J381" s="18"/>
      <c r="L381" s="1"/>
      <c r="M381" s="1"/>
      <c r="N381" s="1"/>
      <c r="O381" s="1"/>
    </row>
    <row r="382" spans="9:15" ht="12.75">
      <c r="I382" s="1"/>
      <c r="J382" s="18"/>
      <c r="L382" s="1"/>
      <c r="M382" s="1"/>
      <c r="N382" s="1"/>
      <c r="O382" s="1"/>
    </row>
    <row r="383" spans="9:15" ht="12.75">
      <c r="I383" s="1"/>
      <c r="J383" s="18"/>
      <c r="L383" s="1"/>
      <c r="M383" s="1"/>
      <c r="N383" s="1"/>
      <c r="O383" s="1"/>
    </row>
    <row r="384" spans="9:15" ht="12.75">
      <c r="I384" s="1"/>
      <c r="J384" s="18"/>
      <c r="L384" s="1"/>
      <c r="M384" s="1"/>
      <c r="N384" s="1"/>
      <c r="O384" s="1"/>
    </row>
    <row r="385" spans="9:15" ht="12.75">
      <c r="I385" s="1"/>
      <c r="J385" s="18"/>
      <c r="L385" s="1"/>
      <c r="M385" s="1"/>
      <c r="N385" s="1"/>
      <c r="O385" s="1"/>
    </row>
    <row r="386" spans="9:15" ht="12.75">
      <c r="I386" s="1"/>
      <c r="J386" s="18"/>
      <c r="L386" s="1"/>
      <c r="M386" s="1"/>
      <c r="N386" s="1"/>
      <c r="O386" s="1"/>
    </row>
    <row r="387" spans="9:15" ht="12.75">
      <c r="I387" s="1"/>
      <c r="J387" s="18"/>
      <c r="L387" s="1"/>
      <c r="M387" s="1"/>
      <c r="N387" s="1"/>
      <c r="O387" s="1"/>
    </row>
    <row r="388" spans="9:15" ht="12.75">
      <c r="I388" s="1"/>
      <c r="J388" s="18"/>
      <c r="L388" s="1"/>
      <c r="M388" s="1"/>
      <c r="N388" s="1"/>
      <c r="O388" s="1"/>
    </row>
    <row r="389" spans="9:15" ht="12.75">
      <c r="I389" s="1"/>
      <c r="J389" s="18"/>
      <c r="L389" s="1"/>
      <c r="M389" s="1"/>
      <c r="N389" s="1"/>
      <c r="O389" s="1"/>
    </row>
    <row r="390" spans="9:15" ht="12.75">
      <c r="I390" s="1"/>
      <c r="J390" s="18"/>
      <c r="L390" s="1"/>
      <c r="M390" s="1"/>
      <c r="N390" s="1"/>
      <c r="O390" s="1"/>
    </row>
    <row r="391" spans="9:15" ht="12.75">
      <c r="I391" s="1"/>
      <c r="J391" s="18"/>
      <c r="L391" s="1"/>
      <c r="M391" s="1"/>
      <c r="N391" s="1"/>
      <c r="O391" s="1"/>
    </row>
    <row r="392" spans="9:15" ht="12.75">
      <c r="I392" s="1"/>
      <c r="J392" s="18"/>
      <c r="L392" s="1"/>
      <c r="M392" s="1"/>
      <c r="N392" s="1"/>
      <c r="O392" s="1"/>
    </row>
    <row r="393" spans="9:15" ht="12.75">
      <c r="I393" s="1"/>
      <c r="J393" s="18"/>
      <c r="L393" s="1"/>
      <c r="M393" s="1"/>
      <c r="N393" s="1"/>
      <c r="O393" s="1"/>
    </row>
    <row r="394" spans="9:15" ht="12.75">
      <c r="I394" s="1"/>
      <c r="J394" s="18"/>
      <c r="L394" s="1"/>
      <c r="M394" s="1"/>
      <c r="N394" s="1"/>
      <c r="O394" s="1"/>
    </row>
    <row r="395" spans="9:15" ht="12.75">
      <c r="I395" s="1"/>
      <c r="J395" s="18"/>
      <c r="L395" s="1"/>
      <c r="M395" s="1"/>
      <c r="N395" s="1"/>
      <c r="O395" s="1"/>
    </row>
    <row r="396" spans="9:15" ht="12.75">
      <c r="I396" s="1"/>
      <c r="J396" s="18"/>
      <c r="L396" s="1"/>
      <c r="M396" s="1"/>
      <c r="N396" s="1"/>
      <c r="O396" s="1"/>
    </row>
    <row r="397" spans="9:15" ht="12.75">
      <c r="I397" s="1"/>
      <c r="J397" s="18"/>
      <c r="L397" s="1"/>
      <c r="M397" s="1"/>
      <c r="N397" s="1"/>
      <c r="O397" s="1"/>
    </row>
    <row r="398" spans="9:15" ht="12.75">
      <c r="I398" s="1"/>
      <c r="J398" s="18"/>
      <c r="L398" s="1"/>
      <c r="M398" s="1"/>
      <c r="N398" s="1"/>
      <c r="O398" s="1"/>
    </row>
    <row r="399" spans="9:15" ht="12.75">
      <c r="I399" s="1"/>
      <c r="J399" s="18"/>
      <c r="L399" s="1"/>
      <c r="M399" s="1"/>
      <c r="N399" s="1"/>
      <c r="O399" s="1"/>
    </row>
    <row r="400" spans="9:15" ht="12.75">
      <c r="I400" s="1"/>
      <c r="J400" s="18"/>
      <c r="L400" s="1"/>
      <c r="M400" s="1"/>
      <c r="N400" s="1"/>
      <c r="O400" s="1"/>
    </row>
    <row r="401" spans="9:15" ht="12.75">
      <c r="I401" s="1"/>
      <c r="J401" s="18"/>
      <c r="L401" s="1"/>
      <c r="M401" s="1"/>
      <c r="N401" s="1"/>
      <c r="O401" s="1"/>
    </row>
    <row r="402" spans="9:15" ht="12.75">
      <c r="I402" s="1"/>
      <c r="J402" s="18"/>
      <c r="L402" s="1"/>
      <c r="M402" s="1"/>
      <c r="N402" s="1"/>
      <c r="O402" s="1"/>
    </row>
    <row r="403" spans="9:15" ht="12.75">
      <c r="I403" s="1"/>
      <c r="J403" s="18"/>
      <c r="L403" s="1"/>
      <c r="M403" s="1"/>
      <c r="N403" s="1"/>
      <c r="O403" s="1"/>
    </row>
    <row r="404" spans="9:15" ht="12.75">
      <c r="I404" s="1"/>
      <c r="J404" s="18"/>
      <c r="L404" s="1"/>
      <c r="M404" s="1"/>
      <c r="N404" s="1"/>
      <c r="O404" s="1"/>
    </row>
    <row r="405" spans="9:15" ht="12.75">
      <c r="I405" s="1"/>
      <c r="J405" s="18"/>
      <c r="L405" s="1"/>
      <c r="M405" s="1"/>
      <c r="N405" s="1"/>
      <c r="O405" s="1"/>
    </row>
    <row r="406" spans="9:15" ht="12.75">
      <c r="I406" s="1"/>
      <c r="J406" s="18"/>
      <c r="L406" s="1"/>
      <c r="M406" s="1"/>
      <c r="N406" s="1"/>
      <c r="O406" s="1"/>
    </row>
    <row r="407" spans="9:15" ht="12.75">
      <c r="I407" s="1"/>
      <c r="J407" s="18"/>
      <c r="L407" s="1"/>
      <c r="M407" s="1"/>
      <c r="N407" s="1"/>
      <c r="O407" s="1"/>
    </row>
    <row r="408" spans="9:15" ht="12.75">
      <c r="I408" s="1"/>
      <c r="J408" s="18"/>
      <c r="L408" s="1"/>
      <c r="M408" s="1"/>
      <c r="N408" s="1"/>
      <c r="O408" s="1"/>
    </row>
    <row r="409" spans="9:15" ht="12.75">
      <c r="I409" s="1"/>
      <c r="J409" s="18"/>
      <c r="L409" s="1"/>
      <c r="M409" s="1"/>
      <c r="N409" s="1"/>
      <c r="O409" s="1"/>
    </row>
    <row r="410" spans="9:15" ht="12.75">
      <c r="I410" s="1"/>
      <c r="J410" s="18"/>
      <c r="L410" s="1"/>
      <c r="M410" s="1"/>
      <c r="N410" s="1"/>
      <c r="O410" s="1"/>
    </row>
    <row r="411" spans="9:15" ht="12.75">
      <c r="I411" s="1"/>
      <c r="J411" s="18"/>
      <c r="L411" s="1"/>
      <c r="M411" s="1"/>
      <c r="N411" s="1"/>
      <c r="O411" s="1"/>
    </row>
    <row r="412" spans="9:15" ht="12.75">
      <c r="I412" s="1"/>
      <c r="J412" s="18"/>
      <c r="L412" s="1"/>
      <c r="M412" s="1"/>
      <c r="N412" s="1"/>
      <c r="O412" s="1"/>
    </row>
    <row r="413" spans="9:15" ht="12.75">
      <c r="I413" s="1"/>
      <c r="J413" s="18"/>
      <c r="L413" s="1"/>
      <c r="M413" s="1"/>
      <c r="N413" s="1"/>
      <c r="O413" s="1"/>
    </row>
    <row r="414" spans="9:15" ht="12.75">
      <c r="I414" s="1"/>
      <c r="J414" s="18"/>
      <c r="L414" s="1"/>
      <c r="M414" s="1"/>
      <c r="N414" s="1"/>
      <c r="O414" s="1"/>
    </row>
    <row r="415" spans="9:15" ht="12.75">
      <c r="I415" s="1"/>
      <c r="J415" s="18"/>
      <c r="L415" s="1"/>
      <c r="M415" s="1"/>
      <c r="N415" s="1"/>
      <c r="O415" s="1"/>
    </row>
    <row r="416" spans="9:15" ht="12.75">
      <c r="I416" s="1"/>
      <c r="J416" s="18"/>
      <c r="L416" s="1"/>
      <c r="M416" s="1"/>
      <c r="N416" s="1"/>
      <c r="O416" s="1"/>
    </row>
    <row r="417" spans="9:15" ht="12.75">
      <c r="I417" s="1"/>
      <c r="J417" s="18"/>
      <c r="L417" s="1"/>
      <c r="M417" s="1"/>
      <c r="N417" s="1"/>
      <c r="O417" s="1"/>
    </row>
    <row r="418" spans="9:15" ht="12.75">
      <c r="I418" s="1"/>
      <c r="J418" s="18"/>
      <c r="L418" s="1"/>
      <c r="M418" s="1"/>
      <c r="N418" s="1"/>
      <c r="O418" s="1"/>
    </row>
    <row r="419" spans="9:15" ht="12.75">
      <c r="I419" s="1"/>
      <c r="J419" s="18"/>
      <c r="L419" s="1"/>
      <c r="M419" s="1"/>
      <c r="N419" s="1"/>
      <c r="O419" s="1"/>
    </row>
    <row r="420" spans="9:15" ht="12.75">
      <c r="I420" s="1"/>
      <c r="J420" s="18"/>
      <c r="L420" s="1"/>
      <c r="M420" s="1"/>
      <c r="N420" s="1"/>
      <c r="O420" s="1"/>
    </row>
    <row r="421" spans="9:15" ht="12.75">
      <c r="I421" s="1"/>
      <c r="J421" s="18"/>
      <c r="L421" s="1"/>
      <c r="M421" s="1"/>
      <c r="N421" s="1"/>
      <c r="O421" s="1"/>
    </row>
    <row r="422" spans="9:15" ht="12.75">
      <c r="I422" s="1"/>
      <c r="J422" s="18"/>
      <c r="L422" s="1"/>
      <c r="M422" s="1"/>
      <c r="N422" s="1"/>
      <c r="O422" s="1"/>
    </row>
    <row r="423" spans="9:15" ht="12.75">
      <c r="I423" s="1"/>
      <c r="J423" s="18"/>
      <c r="L423" s="1"/>
      <c r="M423" s="1"/>
      <c r="N423" s="1"/>
      <c r="O423" s="1"/>
    </row>
    <row r="424" spans="9:15" ht="12.75">
      <c r="I424" s="1"/>
      <c r="J424" s="18"/>
      <c r="L424" s="1"/>
      <c r="M424" s="1"/>
      <c r="N424" s="1"/>
      <c r="O424" s="1"/>
    </row>
    <row r="425" spans="9:15" ht="12.75">
      <c r="I425" s="1"/>
      <c r="J425" s="18"/>
      <c r="L425" s="1"/>
      <c r="M425" s="1"/>
      <c r="N425" s="1"/>
      <c r="O425" s="1"/>
    </row>
    <row r="426" spans="9:15" ht="12.75">
      <c r="I426" s="1"/>
      <c r="J426" s="18"/>
      <c r="L426" s="1"/>
      <c r="M426" s="1"/>
      <c r="N426" s="1"/>
      <c r="O426" s="1"/>
    </row>
    <row r="427" spans="9:15" ht="12.75">
      <c r="I427" s="1"/>
      <c r="J427" s="18"/>
      <c r="L427" s="1"/>
      <c r="M427" s="1"/>
      <c r="N427" s="1"/>
      <c r="O427" s="1"/>
    </row>
    <row r="428" spans="9:15" ht="12.75">
      <c r="I428" s="1"/>
      <c r="J428" s="18"/>
      <c r="L428" s="1"/>
      <c r="M428" s="1"/>
      <c r="N428" s="1"/>
      <c r="O428" s="1"/>
    </row>
    <row r="429" spans="9:15" ht="12.75">
      <c r="I429" s="1"/>
      <c r="J429" s="18"/>
      <c r="L429" s="1"/>
      <c r="M429" s="1"/>
      <c r="N429" s="1"/>
      <c r="O429" s="1"/>
    </row>
    <row r="430" spans="9:15" ht="12.75">
      <c r="I430" s="1"/>
      <c r="J430" s="18"/>
      <c r="L430" s="1"/>
      <c r="M430" s="1"/>
      <c r="N430" s="1"/>
      <c r="O430" s="1"/>
    </row>
    <row r="431" spans="9:15" ht="12.75">
      <c r="I431" s="1"/>
      <c r="J431" s="18"/>
      <c r="L431" s="1"/>
      <c r="M431" s="1"/>
      <c r="N431" s="1"/>
      <c r="O431" s="1"/>
    </row>
    <row r="432" spans="9:15" ht="12.75">
      <c r="I432" s="1"/>
      <c r="J432" s="18"/>
      <c r="L432" s="1"/>
      <c r="M432" s="1"/>
      <c r="N432" s="1"/>
      <c r="O432" s="1"/>
    </row>
    <row r="433" spans="9:15" ht="12.75">
      <c r="I433" s="1"/>
      <c r="J433" s="18"/>
      <c r="L433" s="1"/>
      <c r="M433" s="1"/>
      <c r="N433" s="1"/>
      <c r="O433" s="1"/>
    </row>
    <row r="434" spans="9:15" ht="12.75">
      <c r="I434" s="1"/>
      <c r="J434" s="18"/>
      <c r="L434" s="1"/>
      <c r="M434" s="1"/>
      <c r="N434" s="1"/>
      <c r="O434" s="1"/>
    </row>
    <row r="435" spans="9:15" ht="12.75">
      <c r="I435" s="1"/>
      <c r="J435" s="18"/>
      <c r="L435" s="1"/>
      <c r="M435" s="1"/>
      <c r="N435" s="1"/>
      <c r="O435" s="1"/>
    </row>
    <row r="436" spans="9:15" ht="12.75">
      <c r="I436" s="1"/>
      <c r="J436" s="18"/>
      <c r="L436" s="1"/>
      <c r="M436" s="1"/>
      <c r="N436" s="1"/>
      <c r="O436" s="1"/>
    </row>
    <row r="437" spans="9:15" ht="12.75">
      <c r="I437" s="1"/>
      <c r="J437" s="18"/>
      <c r="L437" s="1"/>
      <c r="M437" s="1"/>
      <c r="N437" s="1"/>
      <c r="O437" s="1"/>
    </row>
    <row r="438" spans="9:15" ht="12.75">
      <c r="I438" s="1"/>
      <c r="J438" s="18"/>
      <c r="L438" s="1"/>
      <c r="M438" s="1"/>
      <c r="N438" s="1"/>
      <c r="O438" s="1"/>
    </row>
    <row r="439" spans="9:15" ht="12.75">
      <c r="I439" s="1"/>
      <c r="J439" s="18"/>
      <c r="L439" s="1"/>
      <c r="M439" s="1"/>
      <c r="N439" s="1"/>
      <c r="O439" s="1"/>
    </row>
    <row r="440" spans="9:15" ht="12.75">
      <c r="I440" s="1"/>
      <c r="J440" s="18"/>
      <c r="L440" s="1"/>
      <c r="M440" s="1"/>
      <c r="N440" s="1"/>
      <c r="O440" s="1"/>
    </row>
    <row r="441" spans="9:15" ht="12.75">
      <c r="I441" s="1"/>
      <c r="J441" s="18"/>
      <c r="L441" s="1"/>
      <c r="M441" s="1"/>
      <c r="N441" s="1"/>
      <c r="O441" s="1"/>
    </row>
    <row r="442" spans="9:15" ht="12.75">
      <c r="I442" s="1"/>
      <c r="J442" s="18"/>
      <c r="L442" s="1"/>
      <c r="M442" s="1"/>
      <c r="N442" s="1"/>
      <c r="O442" s="1"/>
    </row>
    <row r="443" spans="9:15" ht="12.75">
      <c r="I443" s="1"/>
      <c r="J443" s="18"/>
      <c r="L443" s="1"/>
      <c r="M443" s="1"/>
      <c r="N443" s="1"/>
      <c r="O443" s="1"/>
    </row>
    <row r="444" spans="9:15" ht="12.75">
      <c r="I444" s="1"/>
      <c r="J444" s="18"/>
      <c r="L444" s="1"/>
      <c r="M444" s="1"/>
      <c r="N444" s="1"/>
      <c r="O444" s="1"/>
    </row>
    <row r="445" spans="9:15" ht="12.75">
      <c r="I445" s="1"/>
      <c r="J445" s="18"/>
      <c r="L445" s="1"/>
      <c r="M445" s="1"/>
      <c r="N445" s="1"/>
      <c r="O445" s="1"/>
    </row>
    <row r="446" spans="9:15" ht="12.75">
      <c r="I446" s="1"/>
      <c r="J446" s="18"/>
      <c r="L446" s="1"/>
      <c r="M446" s="1"/>
      <c r="N446" s="1"/>
      <c r="O446" s="1"/>
    </row>
    <row r="447" spans="9:15" ht="12.75">
      <c r="I447" s="1"/>
      <c r="J447" s="18"/>
      <c r="L447" s="1"/>
      <c r="M447" s="1"/>
      <c r="N447" s="1"/>
      <c r="O447" s="1"/>
    </row>
    <row r="448" spans="9:15" ht="12.75">
      <c r="I448" s="1"/>
      <c r="J448" s="18"/>
      <c r="L448" s="1"/>
      <c r="M448" s="1"/>
      <c r="N448" s="1"/>
      <c r="O448" s="1"/>
    </row>
    <row r="449" spans="9:15" ht="12.75">
      <c r="I449" s="1"/>
      <c r="J449" s="18"/>
      <c r="L449" s="1"/>
      <c r="M449" s="1"/>
      <c r="N449" s="1"/>
      <c r="O449" s="1"/>
    </row>
    <row r="450" spans="9:15" ht="12.75">
      <c r="I450" s="1"/>
      <c r="J450" s="18"/>
      <c r="L450" s="1"/>
      <c r="M450" s="1"/>
      <c r="N450" s="1"/>
      <c r="O450" s="1"/>
    </row>
    <row r="451" spans="9:15" ht="12.75">
      <c r="I451" s="1"/>
      <c r="J451" s="18"/>
      <c r="L451" s="1"/>
      <c r="M451" s="1"/>
      <c r="N451" s="1"/>
      <c r="O451" s="1"/>
    </row>
    <row r="452" spans="9:15" ht="12.75">
      <c r="I452" s="1"/>
      <c r="J452" s="18"/>
      <c r="L452" s="1"/>
      <c r="M452" s="1"/>
      <c r="N452" s="1"/>
      <c r="O452" s="1"/>
    </row>
    <row r="453" spans="9:15" ht="12.75">
      <c r="I453" s="1"/>
      <c r="J453" s="18"/>
      <c r="L453" s="1"/>
      <c r="M453" s="1"/>
      <c r="N453" s="1"/>
      <c r="O453" s="1"/>
    </row>
    <row r="454" spans="9:15" ht="12.75">
      <c r="I454" s="1"/>
      <c r="J454" s="18"/>
      <c r="L454" s="1"/>
      <c r="M454" s="1"/>
      <c r="N454" s="1"/>
      <c r="O454" s="1"/>
    </row>
    <row r="455" spans="9:15" ht="12.75">
      <c r="I455" s="1"/>
      <c r="J455" s="18"/>
      <c r="L455" s="1"/>
      <c r="M455" s="1"/>
      <c r="N455" s="1"/>
      <c r="O455" s="1"/>
    </row>
    <row r="456" spans="9:15" ht="12.75">
      <c r="I456" s="1"/>
      <c r="J456" s="18"/>
      <c r="L456" s="1"/>
      <c r="M456" s="1"/>
      <c r="N456" s="1"/>
      <c r="O456" s="1"/>
    </row>
    <row r="457" spans="9:15" ht="12.75">
      <c r="I457" s="1"/>
      <c r="J457" s="18"/>
      <c r="L457" s="1"/>
      <c r="M457" s="1"/>
      <c r="N457" s="1"/>
      <c r="O457" s="1"/>
    </row>
    <row r="458" spans="9:15" ht="12.75">
      <c r="I458" s="1"/>
      <c r="J458" s="18"/>
      <c r="L458" s="1"/>
      <c r="M458" s="1"/>
      <c r="N458" s="1"/>
      <c r="O458" s="1"/>
    </row>
    <row r="459" spans="9:15" ht="12.75">
      <c r="I459" s="1"/>
      <c r="J459" s="18"/>
      <c r="L459" s="1"/>
      <c r="M459" s="1"/>
      <c r="N459" s="1"/>
      <c r="O459" s="1"/>
    </row>
    <row r="460" spans="9:15" ht="12.75">
      <c r="I460" s="1"/>
      <c r="J460" s="18"/>
      <c r="L460" s="1"/>
      <c r="M460" s="1"/>
      <c r="N460" s="1"/>
      <c r="O460" s="1"/>
    </row>
    <row r="461" spans="9:15" ht="12.75">
      <c r="I461" s="1"/>
      <c r="J461" s="18"/>
      <c r="L461" s="1"/>
      <c r="M461" s="1"/>
      <c r="N461" s="1"/>
      <c r="O461" s="1"/>
    </row>
    <row r="462" spans="9:15" ht="12.75">
      <c r="I462" s="1"/>
      <c r="J462" s="18"/>
      <c r="L462" s="1"/>
      <c r="M462" s="1"/>
      <c r="N462" s="1"/>
      <c r="O462" s="1"/>
    </row>
    <row r="463" spans="9:15" ht="12.75">
      <c r="I463" s="1"/>
      <c r="J463" s="18"/>
      <c r="L463" s="1"/>
      <c r="M463" s="1"/>
      <c r="N463" s="1"/>
      <c r="O463" s="1"/>
    </row>
    <row r="464" spans="9:15" ht="12.75">
      <c r="I464" s="1"/>
      <c r="J464" s="18"/>
      <c r="L464" s="1"/>
      <c r="M464" s="1"/>
      <c r="N464" s="1"/>
      <c r="O464" s="1"/>
    </row>
    <row r="465" spans="9:15" ht="12.75">
      <c r="I465" s="1"/>
      <c r="J465" s="18"/>
      <c r="L465" s="1"/>
      <c r="M465" s="1"/>
      <c r="N465" s="1"/>
      <c r="O465" s="1"/>
    </row>
    <row r="466" spans="9:15" ht="12.75">
      <c r="I466" s="1"/>
      <c r="J466" s="18"/>
      <c r="L466" s="1"/>
      <c r="M466" s="1"/>
      <c r="N466" s="1"/>
      <c r="O466" s="1"/>
    </row>
    <row r="467" spans="9:15" ht="12.75">
      <c r="I467" s="1"/>
      <c r="J467" s="18"/>
      <c r="L467" s="1"/>
      <c r="M467" s="1"/>
      <c r="N467" s="1"/>
      <c r="O467" s="1"/>
    </row>
    <row r="468" spans="9:15" ht="12.75">
      <c r="I468" s="1"/>
      <c r="J468" s="18"/>
      <c r="L468" s="1"/>
      <c r="M468" s="1"/>
      <c r="N468" s="1"/>
      <c r="O468" s="1"/>
    </row>
    <row r="469" spans="9:15" ht="12.75">
      <c r="I469" s="1"/>
      <c r="J469" s="18"/>
      <c r="L469" s="1"/>
      <c r="M469" s="1"/>
      <c r="N469" s="1"/>
      <c r="O469" s="1"/>
    </row>
    <row r="470" spans="9:15" ht="12.75">
      <c r="I470" s="1"/>
      <c r="J470" s="18"/>
      <c r="L470" s="1"/>
      <c r="M470" s="1"/>
      <c r="N470" s="1"/>
      <c r="O470" s="1"/>
    </row>
    <row r="471" spans="9:15" ht="12.75">
      <c r="I471" s="1"/>
      <c r="J471" s="18"/>
      <c r="L471" s="1"/>
      <c r="M471" s="1"/>
      <c r="N471" s="1"/>
      <c r="O471" s="1"/>
    </row>
    <row r="472" spans="9:15" ht="12.75">
      <c r="I472" s="1"/>
      <c r="J472" s="18"/>
      <c r="L472" s="1"/>
      <c r="M472" s="1"/>
      <c r="N472" s="1"/>
      <c r="O472" s="1"/>
    </row>
    <row r="473" spans="9:15" ht="12.75">
      <c r="I473" s="1"/>
      <c r="J473" s="18"/>
      <c r="L473" s="1"/>
      <c r="M473" s="1"/>
      <c r="N473" s="1"/>
      <c r="O473" s="1"/>
    </row>
    <row r="474" spans="9:15" ht="12.75">
      <c r="I474" s="1"/>
      <c r="J474" s="18"/>
      <c r="L474" s="1"/>
      <c r="M474" s="1"/>
      <c r="N474" s="1"/>
      <c r="O474" s="1"/>
    </row>
    <row r="475" spans="9:15" ht="12.75">
      <c r="I475" s="1"/>
      <c r="J475" s="18"/>
      <c r="L475" s="1"/>
      <c r="M475" s="1"/>
      <c r="N475" s="1"/>
      <c r="O475" s="1"/>
    </row>
    <row r="476" spans="9:15" ht="12.75">
      <c r="I476" s="1"/>
      <c r="J476" s="18"/>
      <c r="L476" s="1"/>
      <c r="M476" s="1"/>
      <c r="N476" s="1"/>
      <c r="O476" s="1"/>
    </row>
    <row r="477" spans="9:15" ht="12.75">
      <c r="I477" s="1"/>
      <c r="J477" s="18"/>
      <c r="L477" s="1"/>
      <c r="M477" s="1"/>
      <c r="N477" s="1"/>
      <c r="O477" s="1"/>
    </row>
    <row r="478" spans="9:15" ht="12.75">
      <c r="I478" s="1"/>
      <c r="J478" s="18"/>
      <c r="L478" s="1"/>
      <c r="M478" s="1"/>
      <c r="N478" s="1"/>
      <c r="O478" s="1"/>
    </row>
    <row r="479" spans="9:15" ht="12.75">
      <c r="I479" s="1"/>
      <c r="J479" s="18"/>
      <c r="L479" s="1"/>
      <c r="M479" s="1"/>
      <c r="N479" s="1"/>
      <c r="O479" s="1"/>
    </row>
    <row r="480" spans="9:15" ht="12.75">
      <c r="I480" s="1"/>
      <c r="J480" s="18"/>
      <c r="L480" s="1"/>
      <c r="M480" s="1"/>
      <c r="N480" s="1"/>
      <c r="O480" s="1"/>
    </row>
    <row r="481" spans="9:15" ht="12.75">
      <c r="I481" s="1"/>
      <c r="J481" s="18"/>
      <c r="L481" s="1"/>
      <c r="M481" s="1"/>
      <c r="N481" s="1"/>
      <c r="O481" s="1"/>
    </row>
    <row r="482" spans="9:15" ht="12.75">
      <c r="I482" s="1"/>
      <c r="J482" s="18"/>
      <c r="L482" s="1"/>
      <c r="M482" s="1"/>
      <c r="N482" s="1"/>
      <c r="O482" s="1"/>
    </row>
    <row r="483" spans="9:15" ht="12.75">
      <c r="I483" s="1"/>
      <c r="J483" s="18"/>
      <c r="L483" s="1"/>
      <c r="M483" s="1"/>
      <c r="N483" s="1"/>
      <c r="O483" s="1"/>
    </row>
    <row r="484" spans="9:15" ht="12.75">
      <c r="I484" s="1"/>
      <c r="J484" s="18"/>
      <c r="L484" s="1"/>
      <c r="M484" s="1"/>
      <c r="N484" s="1"/>
      <c r="O484" s="1"/>
    </row>
    <row r="485" spans="9:15" ht="12.75">
      <c r="I485" s="1"/>
      <c r="J485" s="18"/>
      <c r="L485" s="1"/>
      <c r="M485" s="1"/>
      <c r="N485" s="1"/>
      <c r="O485" s="1"/>
    </row>
    <row r="486" spans="9:15" ht="12.75">
      <c r="I486" s="1"/>
      <c r="J486" s="18"/>
      <c r="L486" s="1"/>
      <c r="M486" s="1"/>
      <c r="N486" s="1"/>
      <c r="O486" s="1"/>
    </row>
    <row r="487" spans="9:15" ht="12.75">
      <c r="I487" s="1"/>
      <c r="J487" s="18"/>
      <c r="L487" s="1"/>
      <c r="M487" s="1"/>
      <c r="N487" s="1"/>
      <c r="O487" s="1"/>
    </row>
    <row r="488" spans="9:15" ht="12.75">
      <c r="I488" s="1"/>
      <c r="J488" s="18"/>
      <c r="L488" s="1"/>
      <c r="M488" s="1"/>
      <c r="N488" s="1"/>
      <c r="O488" s="1"/>
    </row>
    <row r="489" spans="9:15" ht="12.75">
      <c r="I489" s="1"/>
      <c r="J489" s="18"/>
      <c r="L489" s="1"/>
      <c r="M489" s="1"/>
      <c r="N489" s="1"/>
      <c r="O489" s="1"/>
    </row>
    <row r="490" spans="9:15" ht="12.75">
      <c r="I490" s="1"/>
      <c r="J490" s="18"/>
      <c r="L490" s="1"/>
      <c r="M490" s="1"/>
      <c r="N490" s="1"/>
      <c r="O490" s="1"/>
    </row>
    <row r="491" spans="9:15" ht="12.75">
      <c r="I491" s="1"/>
      <c r="J491" s="18"/>
      <c r="L491" s="1"/>
      <c r="M491" s="1"/>
      <c r="N491" s="1"/>
      <c r="O491" s="1"/>
    </row>
    <row r="492" spans="9:15" ht="12.75">
      <c r="I492" s="1"/>
      <c r="J492" s="18"/>
      <c r="L492" s="1"/>
      <c r="M492" s="1"/>
      <c r="N492" s="1"/>
      <c r="O492" s="1"/>
    </row>
    <row r="493" spans="9:15" ht="12.75">
      <c r="I493" s="1"/>
      <c r="J493" s="18"/>
      <c r="L493" s="1"/>
      <c r="M493" s="1"/>
      <c r="N493" s="1"/>
      <c r="O493" s="1"/>
    </row>
    <row r="494" spans="9:15" ht="12.75">
      <c r="I494" s="1"/>
      <c r="J494" s="18"/>
      <c r="L494" s="1"/>
      <c r="M494" s="1"/>
      <c r="N494" s="1"/>
      <c r="O494" s="1"/>
    </row>
    <row r="495" spans="9:15" ht="12.75">
      <c r="I495" s="1"/>
      <c r="J495" s="18"/>
      <c r="L495" s="1"/>
      <c r="M495" s="1"/>
      <c r="N495" s="1"/>
      <c r="O495" s="1"/>
    </row>
    <row r="496" spans="9:15" ht="12.75">
      <c r="I496" s="1"/>
      <c r="J496" s="18"/>
      <c r="L496" s="1"/>
      <c r="M496" s="1"/>
      <c r="N496" s="1"/>
      <c r="O496" s="1"/>
    </row>
    <row r="497" spans="9:15" ht="12.75">
      <c r="I497" s="1"/>
      <c r="J497" s="18"/>
      <c r="L497" s="1"/>
      <c r="M497" s="1"/>
      <c r="N497" s="1"/>
      <c r="O497" s="1"/>
    </row>
    <row r="498" spans="9:15" ht="12.75">
      <c r="I498" s="1"/>
      <c r="J498" s="18"/>
      <c r="L498" s="1"/>
      <c r="M498" s="1"/>
      <c r="N498" s="1"/>
      <c r="O498" s="1"/>
    </row>
    <row r="499" spans="9:15" ht="12.75">
      <c r="I499" s="1"/>
      <c r="J499" s="18"/>
      <c r="L499" s="1"/>
      <c r="M499" s="1"/>
      <c r="N499" s="1"/>
      <c r="O499" s="1"/>
    </row>
    <row r="500" spans="9:15" ht="12.75">
      <c r="I500" s="1"/>
      <c r="J500" s="18"/>
      <c r="L500" s="1"/>
      <c r="M500" s="1"/>
      <c r="N500" s="1"/>
      <c r="O500" s="1"/>
    </row>
    <row r="501" spans="9:15" ht="12.75">
      <c r="I501" s="1"/>
      <c r="J501" s="18"/>
      <c r="L501" s="1"/>
      <c r="M501" s="1"/>
      <c r="N501" s="1"/>
      <c r="O501" s="1"/>
    </row>
    <row r="502" spans="9:15" ht="12.75">
      <c r="I502" s="1"/>
      <c r="J502" s="18"/>
      <c r="L502" s="1"/>
      <c r="M502" s="1"/>
      <c r="N502" s="1"/>
      <c r="O502" s="1"/>
    </row>
    <row r="503" spans="9:15" ht="12.75">
      <c r="I503" s="1"/>
      <c r="J503" s="18"/>
      <c r="L503" s="1"/>
      <c r="M503" s="1"/>
      <c r="N503" s="1"/>
      <c r="O503" s="1"/>
    </row>
    <row r="504" spans="9:15" ht="12.75">
      <c r="I504" s="1"/>
      <c r="J504" s="18"/>
      <c r="L504" s="1"/>
      <c r="M504" s="1"/>
      <c r="N504" s="1"/>
      <c r="O504" s="1"/>
    </row>
    <row r="505" spans="9:15" ht="12.75">
      <c r="I505" s="1"/>
      <c r="J505" s="18"/>
      <c r="L505" s="1"/>
      <c r="M505" s="1"/>
      <c r="N505" s="1"/>
      <c r="O505" s="1"/>
    </row>
    <row r="506" spans="9:15" ht="12.75">
      <c r="I506" s="1"/>
      <c r="J506" s="18"/>
      <c r="L506" s="1"/>
      <c r="M506" s="1"/>
      <c r="N506" s="1"/>
      <c r="O506" s="1"/>
    </row>
    <row r="507" spans="9:15" ht="12.75">
      <c r="I507" s="1"/>
      <c r="J507" s="18"/>
      <c r="L507" s="1"/>
      <c r="M507" s="1"/>
      <c r="N507" s="1"/>
      <c r="O507" s="1"/>
    </row>
    <row r="508" spans="9:15" ht="12.75">
      <c r="I508" s="1"/>
      <c r="J508" s="18"/>
      <c r="L508" s="1"/>
      <c r="M508" s="1"/>
      <c r="N508" s="1"/>
      <c r="O508" s="1"/>
    </row>
    <row r="509" spans="9:15" ht="12.75">
      <c r="I509" s="1"/>
      <c r="J509" s="18"/>
      <c r="L509" s="1"/>
      <c r="M509" s="1"/>
      <c r="N509" s="1"/>
      <c r="O509" s="1"/>
    </row>
    <row r="510" spans="9:15" ht="12.75">
      <c r="I510" s="1"/>
      <c r="J510" s="18"/>
      <c r="L510" s="1"/>
      <c r="M510" s="1"/>
      <c r="N510" s="1"/>
      <c r="O510" s="1"/>
    </row>
    <row r="511" spans="9:15" ht="12.75">
      <c r="I511" s="1"/>
      <c r="J511" s="18"/>
      <c r="L511" s="1"/>
      <c r="M511" s="1"/>
      <c r="N511" s="1"/>
      <c r="O511" s="1"/>
    </row>
    <row r="512" spans="9:15" ht="12.75">
      <c r="I512" s="1"/>
      <c r="J512" s="18"/>
      <c r="L512" s="1"/>
      <c r="M512" s="1"/>
      <c r="N512" s="1"/>
      <c r="O512" s="1"/>
    </row>
    <row r="513" spans="9:15" ht="12.75">
      <c r="I513" s="1"/>
      <c r="J513" s="18"/>
      <c r="L513" s="1"/>
      <c r="M513" s="1"/>
      <c r="N513" s="1"/>
      <c r="O513" s="1"/>
    </row>
    <row r="514" spans="9:15" ht="12.75">
      <c r="I514" s="1"/>
      <c r="J514" s="18"/>
      <c r="L514" s="1"/>
      <c r="M514" s="1"/>
      <c r="N514" s="1"/>
      <c r="O514" s="1"/>
    </row>
    <row r="515" spans="9:15" ht="12.75">
      <c r="I515" s="1"/>
      <c r="J515" s="18"/>
      <c r="L515" s="1"/>
      <c r="M515" s="1"/>
      <c r="N515" s="1"/>
      <c r="O515" s="1"/>
    </row>
    <row r="516" spans="9:15" ht="12.75">
      <c r="I516" s="1"/>
      <c r="J516" s="18"/>
      <c r="L516" s="1"/>
      <c r="M516" s="1"/>
      <c r="N516" s="1"/>
      <c r="O516" s="1"/>
    </row>
    <row r="517" spans="9:15" ht="12.75">
      <c r="I517" s="1"/>
      <c r="J517" s="18"/>
      <c r="L517" s="1"/>
      <c r="M517" s="1"/>
      <c r="N517" s="1"/>
      <c r="O517" s="1"/>
    </row>
    <row r="518" spans="9:15" ht="12.75">
      <c r="I518" s="1"/>
      <c r="J518" s="18"/>
      <c r="L518" s="1"/>
      <c r="M518" s="1"/>
      <c r="N518" s="1"/>
      <c r="O518" s="1"/>
    </row>
    <row r="519" spans="9:15" ht="12.75">
      <c r="I519" s="1"/>
      <c r="J519" s="18"/>
      <c r="L519" s="1"/>
      <c r="M519" s="1"/>
      <c r="N519" s="1"/>
      <c r="O519" s="1"/>
    </row>
    <row r="520" spans="9:15" ht="12.75">
      <c r="I520" s="1"/>
      <c r="J520" s="18"/>
      <c r="L520" s="1"/>
      <c r="M520" s="1"/>
      <c r="N520" s="1"/>
      <c r="O520" s="1"/>
    </row>
    <row r="521" spans="9:15" ht="12.75">
      <c r="I521" s="1"/>
      <c r="J521" s="18"/>
      <c r="L521" s="1"/>
      <c r="M521" s="1"/>
      <c r="N521" s="1"/>
      <c r="O521" s="1"/>
    </row>
    <row r="522" spans="9:15" ht="12.75">
      <c r="I522" s="1"/>
      <c r="J522" s="18"/>
      <c r="L522" s="1"/>
      <c r="M522" s="1"/>
      <c r="N522" s="1"/>
      <c r="O522" s="1"/>
    </row>
    <row r="523" spans="9:15" ht="12.75">
      <c r="I523" s="1"/>
      <c r="J523" s="18"/>
      <c r="L523" s="1"/>
      <c r="M523" s="1"/>
      <c r="N523" s="1"/>
      <c r="O523" s="1"/>
    </row>
    <row r="524" spans="9:15" ht="12.75">
      <c r="I524" s="1"/>
      <c r="J524" s="18"/>
      <c r="L524" s="1"/>
      <c r="M524" s="1"/>
      <c r="N524" s="1"/>
      <c r="O524" s="1"/>
    </row>
    <row r="525" spans="9:15" ht="12.75">
      <c r="I525" s="1"/>
      <c r="J525" s="18"/>
      <c r="L525" s="1"/>
      <c r="M525" s="1"/>
      <c r="N525" s="1"/>
      <c r="O525" s="1"/>
    </row>
    <row r="526" spans="9:15" ht="12.75">
      <c r="I526" s="1"/>
      <c r="J526" s="18"/>
      <c r="L526" s="1"/>
      <c r="M526" s="1"/>
      <c r="N526" s="1"/>
      <c r="O526" s="1"/>
    </row>
    <row r="527" spans="9:15" ht="12.75">
      <c r="I527" s="1"/>
      <c r="J527" s="18"/>
      <c r="L527" s="1"/>
      <c r="M527" s="1"/>
      <c r="N527" s="1"/>
      <c r="O527" s="1"/>
    </row>
    <row r="528" spans="9:15" ht="12.75">
      <c r="I528" s="1"/>
      <c r="J528" s="18"/>
      <c r="L528" s="1"/>
      <c r="M528" s="1"/>
      <c r="N528" s="1"/>
      <c r="O528" s="1"/>
    </row>
    <row r="529" spans="9:15" ht="12.75">
      <c r="I529" s="1"/>
      <c r="J529" s="18"/>
      <c r="L529" s="1"/>
      <c r="M529" s="1"/>
      <c r="N529" s="1"/>
      <c r="O529" s="1"/>
    </row>
    <row r="530" spans="9:15" ht="12.75">
      <c r="I530" s="1"/>
      <c r="J530" s="18"/>
      <c r="L530" s="1"/>
      <c r="M530" s="1"/>
      <c r="N530" s="1"/>
      <c r="O530" s="1"/>
    </row>
    <row r="531" spans="9:15" ht="12.75">
      <c r="I531" s="1"/>
      <c r="J531" s="18"/>
      <c r="L531" s="1"/>
      <c r="M531" s="1"/>
      <c r="N531" s="1"/>
      <c r="O531" s="1"/>
    </row>
    <row r="532" spans="9:15" ht="12.75">
      <c r="I532" s="1"/>
      <c r="J532" s="18"/>
      <c r="L532" s="1"/>
      <c r="M532" s="1"/>
      <c r="N532" s="1"/>
      <c r="O532" s="1"/>
    </row>
    <row r="533" spans="9:15" ht="12.75">
      <c r="I533" s="1"/>
      <c r="J533" s="18"/>
      <c r="L533" s="1"/>
      <c r="M533" s="1"/>
      <c r="N533" s="1"/>
      <c r="O533" s="1"/>
    </row>
    <row r="534" spans="9:15" ht="12.75">
      <c r="I534" s="1"/>
      <c r="J534" s="18"/>
      <c r="L534" s="1"/>
      <c r="M534" s="1"/>
      <c r="N534" s="1"/>
      <c r="O534" s="1"/>
    </row>
    <row r="535" spans="9:15" ht="12.75">
      <c r="I535" s="1"/>
      <c r="J535" s="18"/>
      <c r="L535" s="1"/>
      <c r="M535" s="1"/>
      <c r="N535" s="1"/>
      <c r="O535" s="1"/>
    </row>
    <row r="536" spans="9:15" ht="12.75">
      <c r="I536" s="1"/>
      <c r="J536" s="18"/>
      <c r="L536" s="1"/>
      <c r="M536" s="1"/>
      <c r="N536" s="1"/>
      <c r="O536" s="1"/>
    </row>
    <row r="537" spans="9:15" ht="12.75">
      <c r="I537" s="1"/>
      <c r="J537" s="18"/>
      <c r="L537" s="1"/>
      <c r="M537" s="1"/>
      <c r="N537" s="1"/>
      <c r="O537" s="1"/>
    </row>
    <row r="538" spans="9:15" ht="12.75">
      <c r="I538" s="1"/>
      <c r="J538" s="18"/>
      <c r="L538" s="1"/>
      <c r="M538" s="1"/>
      <c r="N538" s="1"/>
      <c r="O538" s="1"/>
    </row>
    <row r="539" spans="9:15" ht="12.75">
      <c r="I539" s="1"/>
      <c r="J539" s="18"/>
      <c r="L539" s="1"/>
      <c r="M539" s="1"/>
      <c r="N539" s="1"/>
      <c r="O539" s="1"/>
    </row>
    <row r="540" spans="9:15" ht="12.75">
      <c r="I540" s="1"/>
      <c r="J540" s="18"/>
      <c r="L540" s="1"/>
      <c r="M540" s="1"/>
      <c r="N540" s="1"/>
      <c r="O540" s="1"/>
    </row>
    <row r="541" spans="9:15" ht="12.75">
      <c r="I541" s="1"/>
      <c r="J541" s="18"/>
      <c r="L541" s="1"/>
      <c r="M541" s="1"/>
      <c r="N541" s="1"/>
      <c r="O541" s="1"/>
    </row>
    <row r="542" spans="9:15" ht="12.75">
      <c r="I542" s="1"/>
      <c r="J542" s="18"/>
      <c r="L542" s="1"/>
      <c r="M542" s="1"/>
      <c r="N542" s="1"/>
      <c r="O542" s="1"/>
    </row>
    <row r="543" spans="9:15" ht="12.75">
      <c r="I543" s="1"/>
      <c r="J543" s="18"/>
      <c r="L543" s="1"/>
      <c r="M543" s="1"/>
      <c r="N543" s="1"/>
      <c r="O543" s="1"/>
    </row>
    <row r="544" spans="9:15" ht="12.75">
      <c r="I544" s="1"/>
      <c r="J544" s="18"/>
      <c r="L544" s="1"/>
      <c r="M544" s="1"/>
      <c r="N544" s="1"/>
      <c r="O544" s="1"/>
    </row>
    <row r="545" spans="9:15" ht="12.75">
      <c r="I545" s="1"/>
      <c r="J545" s="18"/>
      <c r="L545" s="1"/>
      <c r="M545" s="1"/>
      <c r="N545" s="1"/>
      <c r="O545" s="1"/>
    </row>
    <row r="546" spans="9:15" ht="12.75">
      <c r="I546" s="1"/>
      <c r="J546" s="18"/>
      <c r="L546" s="1"/>
      <c r="M546" s="1"/>
      <c r="N546" s="1"/>
      <c r="O546" s="1"/>
    </row>
    <row r="547" spans="9:15" ht="12.75">
      <c r="I547" s="1"/>
      <c r="J547" s="18"/>
      <c r="L547" s="1"/>
      <c r="M547" s="1"/>
      <c r="N547" s="1"/>
      <c r="O547" s="1"/>
    </row>
    <row r="548" spans="9:15" ht="12.75">
      <c r="I548" s="1"/>
      <c r="J548" s="18"/>
      <c r="L548" s="1"/>
      <c r="M548" s="1"/>
      <c r="N548" s="1"/>
      <c r="O548" s="1"/>
    </row>
    <row r="549" spans="9:15" ht="12.75">
      <c r="I549" s="1"/>
      <c r="J549" s="18"/>
      <c r="L549" s="1"/>
      <c r="M549" s="1"/>
      <c r="N549" s="1"/>
      <c r="O549" s="1"/>
    </row>
    <row r="550" spans="9:15" ht="12.75">
      <c r="I550" s="1"/>
      <c r="J550" s="18"/>
      <c r="L550" s="1"/>
      <c r="M550" s="1"/>
      <c r="N550" s="1"/>
      <c r="O550" s="1"/>
    </row>
    <row r="551" spans="9:15" ht="12.75">
      <c r="I551" s="1"/>
      <c r="J551" s="18"/>
      <c r="L551" s="1"/>
      <c r="M551" s="1"/>
      <c r="N551" s="1"/>
      <c r="O551" s="1"/>
    </row>
    <row r="552" spans="9:15" ht="12.75">
      <c r="I552" s="1"/>
      <c r="J552" s="18"/>
      <c r="L552" s="1"/>
      <c r="M552" s="1"/>
      <c r="N552" s="1"/>
      <c r="O552" s="1"/>
    </row>
    <row r="553" spans="9:15" ht="12.75">
      <c r="I553" s="1"/>
      <c r="J553" s="18"/>
      <c r="L553" s="1"/>
      <c r="M553" s="1"/>
      <c r="N553" s="1"/>
      <c r="O553" s="1"/>
    </row>
    <row r="554" spans="9:15" ht="12.75">
      <c r="I554" s="1"/>
      <c r="J554" s="18"/>
      <c r="L554" s="1"/>
      <c r="M554" s="1"/>
      <c r="N554" s="1"/>
      <c r="O554" s="1"/>
    </row>
    <row r="555" spans="9:15" ht="12.75">
      <c r="I555" s="1"/>
      <c r="J555" s="18"/>
      <c r="L555" s="1"/>
      <c r="M555" s="1"/>
      <c r="N555" s="1"/>
      <c r="O555" s="1"/>
    </row>
    <row r="556" spans="9:15" ht="12.75">
      <c r="I556" s="1"/>
      <c r="J556" s="18"/>
      <c r="L556" s="1"/>
      <c r="M556" s="1"/>
      <c r="N556" s="1"/>
      <c r="O556" s="1"/>
    </row>
    <row r="557" spans="9:15" ht="12.75">
      <c r="I557" s="1"/>
      <c r="J557" s="18"/>
      <c r="L557" s="1"/>
      <c r="M557" s="1"/>
      <c r="N557" s="1"/>
      <c r="O557" s="1"/>
    </row>
    <row r="558" spans="9:15" ht="12.75">
      <c r="I558" s="1"/>
      <c r="J558" s="18"/>
      <c r="L558" s="1"/>
      <c r="M558" s="1"/>
      <c r="N558" s="1"/>
      <c r="O558" s="1"/>
    </row>
    <row r="559" spans="9:15" ht="12.75">
      <c r="I559" s="1"/>
      <c r="J559" s="18"/>
      <c r="L559" s="1"/>
      <c r="M559" s="1"/>
      <c r="N559" s="1"/>
      <c r="O559" s="1"/>
    </row>
    <row r="560" spans="9:15" ht="12.75">
      <c r="I560" s="1"/>
      <c r="J560" s="18"/>
      <c r="L560" s="1"/>
      <c r="M560" s="1"/>
      <c r="N560" s="1"/>
      <c r="O560" s="1"/>
    </row>
    <row r="561" spans="9:15" ht="12.75">
      <c r="I561" s="1"/>
      <c r="J561" s="18"/>
      <c r="L561" s="1"/>
      <c r="M561" s="1"/>
      <c r="N561" s="1"/>
      <c r="O561" s="1"/>
    </row>
    <row r="562" spans="9:15" ht="12.75">
      <c r="I562" s="1"/>
      <c r="J562" s="18"/>
      <c r="L562" s="1"/>
      <c r="M562" s="1"/>
      <c r="N562" s="1"/>
      <c r="O562" s="1"/>
    </row>
    <row r="563" spans="9:15" ht="12.75">
      <c r="I563" s="1"/>
      <c r="J563" s="18"/>
      <c r="L563" s="1"/>
      <c r="M563" s="1"/>
      <c r="N563" s="1"/>
      <c r="O563" s="1"/>
    </row>
    <row r="564" spans="9:15" ht="12.75">
      <c r="I564" s="1"/>
      <c r="J564" s="18"/>
      <c r="L564" s="1"/>
      <c r="M564" s="1"/>
      <c r="N564" s="1"/>
      <c r="O564" s="1"/>
    </row>
  </sheetData>
  <sheetProtection/>
  <mergeCells count="6">
    <mergeCell ref="B1:C1"/>
    <mergeCell ref="G1:I1"/>
    <mergeCell ref="D1:D2"/>
    <mergeCell ref="P1:R1"/>
    <mergeCell ref="A50:E50"/>
    <mergeCell ref="J1:O1"/>
  </mergeCells>
  <printOptions/>
  <pageMargins left="0" right="0" top="0.7874015748031497" bottom="0.3937007874015748" header="0.5118110236220472" footer="0.5118110236220472"/>
  <pageSetup horizontalDpi="600" verticalDpi="600" orientation="landscape" paperSize="5" scale="85" r:id="rId1"/>
  <headerFooter alignWithMargins="0">
    <oddHeader>&amp;L&amp;D &amp;F&amp;CEMOP/DAF/DEFIN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23"/>
  <sheetViews>
    <sheetView showGridLines="0" view="pageLayout" workbookViewId="0" topLeftCell="A7">
      <selection activeCell="C12" sqref="C12"/>
    </sheetView>
  </sheetViews>
  <sheetFormatPr defaultColWidth="9.140625" defaultRowHeight="12.75"/>
  <cols>
    <col min="1" max="1" width="3.28125" style="19" bestFit="1" customWidth="1"/>
    <col min="2" max="2" width="32.57421875" style="19" customWidth="1"/>
    <col min="3" max="3" width="26.140625" style="19" bestFit="1" customWidth="1"/>
    <col min="4" max="4" width="19.140625" style="19" customWidth="1"/>
    <col min="5" max="5" width="17.28125" style="19" customWidth="1"/>
    <col min="6" max="16384" width="9.140625" style="19" customWidth="1"/>
  </cols>
  <sheetData>
    <row r="1" ht="12.75">
      <c r="A1" s="1"/>
    </row>
    <row r="2" spans="2:3" ht="12.75">
      <c r="B2" s="27"/>
      <c r="C2" s="27"/>
    </row>
    <row r="3" spans="1:5" ht="25.5">
      <c r="A3" s="22"/>
      <c r="B3" s="25" t="s">
        <v>0</v>
      </c>
      <c r="C3" s="26" t="s">
        <v>21</v>
      </c>
      <c r="D3" s="26" t="s">
        <v>14</v>
      </c>
      <c r="E3" s="26" t="s">
        <v>15</v>
      </c>
    </row>
    <row r="4" spans="1:5" ht="12.75">
      <c r="A4" s="3">
        <v>1</v>
      </c>
      <c r="B4" s="8" t="str">
        <f>Geral!A3</f>
        <v>Casa Civil</v>
      </c>
      <c r="C4" s="11">
        <f>Geral!I5</f>
        <v>369996.27</v>
      </c>
      <c r="D4" s="11">
        <f>Geral!N5</f>
        <v>0</v>
      </c>
      <c r="E4" s="11">
        <f>Geral!O5</f>
        <v>0</v>
      </c>
    </row>
    <row r="5" spans="1:5" ht="12.75">
      <c r="A5" s="3">
        <v>2</v>
      </c>
      <c r="B5" s="8" t="str">
        <f>Geral!A6</f>
        <v>SAUDE</v>
      </c>
      <c r="C5" s="11">
        <f>Geral!I6</f>
        <v>0</v>
      </c>
      <c r="D5" s="11">
        <f>Geral!N6</f>
        <v>0</v>
      </c>
      <c r="E5" s="11">
        <f>Geral!O6</f>
        <v>0</v>
      </c>
    </row>
    <row r="6" spans="1:5" ht="12.75">
      <c r="A6" s="3">
        <v>3</v>
      </c>
      <c r="B6" s="8" t="str">
        <f>Geral!A9</f>
        <v>CULTURA</v>
      </c>
      <c r="C6" s="11">
        <f>Geral!I9</f>
        <v>0</v>
      </c>
      <c r="D6" s="11">
        <f>Geral!N9</f>
        <v>0</v>
      </c>
      <c r="E6" s="11">
        <f>Geral!O9</f>
        <v>0</v>
      </c>
    </row>
    <row r="7" spans="1:5" ht="12.75">
      <c r="A7" s="3">
        <v>4</v>
      </c>
      <c r="B7" s="8" t="str">
        <f>Geral!A11</f>
        <v>DETRAN</v>
      </c>
      <c r="C7" s="11">
        <f>Geral!I11</f>
        <v>0</v>
      </c>
      <c r="D7" s="11">
        <f>Geral!N11</f>
        <v>0</v>
      </c>
      <c r="E7" s="11">
        <f>Geral!O11</f>
        <v>0</v>
      </c>
    </row>
    <row r="8" spans="1:5" ht="12.75">
      <c r="A8" s="3">
        <v>5</v>
      </c>
      <c r="B8" s="8" t="str">
        <f>Geral!A13</f>
        <v>SEINFRA</v>
      </c>
      <c r="C8" s="11">
        <f>Geral!I22</f>
        <v>7471465.249999999</v>
      </c>
      <c r="D8" s="11">
        <f>Geral!N22</f>
        <v>0</v>
      </c>
      <c r="E8" s="11">
        <f>Geral!O22</f>
        <v>7471465.249999999</v>
      </c>
    </row>
    <row r="9" spans="1:5" ht="12.75">
      <c r="A9" s="3">
        <v>6</v>
      </c>
      <c r="B9" s="8" t="str">
        <f>Geral!A23</f>
        <v>SEEDUC</v>
      </c>
      <c r="C9" s="11">
        <f>Geral!I25</f>
        <v>0</v>
      </c>
      <c r="D9" s="11">
        <f>Geral!N25</f>
        <v>0</v>
      </c>
      <c r="E9" s="11">
        <f>Geral!O25</f>
        <v>0</v>
      </c>
    </row>
    <row r="10" spans="1:5" ht="12.75">
      <c r="A10" s="3">
        <v>7</v>
      </c>
      <c r="B10" s="8" t="str">
        <f>Geral!A26</f>
        <v>LOTERJ-Termo de Cooperação</v>
      </c>
      <c r="C10" s="11">
        <f>Geral!I26</f>
        <v>0</v>
      </c>
      <c r="D10" s="11">
        <f>Geral!N26</f>
        <v>0</v>
      </c>
      <c r="E10" s="11">
        <f>Geral!O26</f>
        <v>0</v>
      </c>
    </row>
    <row r="11" spans="1:5" ht="12.75">
      <c r="A11" s="3">
        <v>8</v>
      </c>
      <c r="B11" s="8" t="str">
        <f>Geral!A28</f>
        <v>FAETEC</v>
      </c>
      <c r="C11" s="11">
        <f>Geral!I28</f>
        <v>0</v>
      </c>
      <c r="D11" s="11">
        <f>Geral!N28</f>
        <v>0</v>
      </c>
      <c r="E11" s="11">
        <f>Geral!O28</f>
        <v>0</v>
      </c>
    </row>
    <row r="12" spans="1:5" ht="12.75">
      <c r="A12" s="3">
        <v>9</v>
      </c>
      <c r="B12" s="8" t="str">
        <f>Geral!A30</f>
        <v>RIOPREVIDENCIA</v>
      </c>
      <c r="C12" s="11">
        <f>Geral!I30</f>
        <v>0</v>
      </c>
      <c r="D12" s="11">
        <f>Geral!N31</f>
        <v>0</v>
      </c>
      <c r="E12" s="11">
        <f>Geral!O30</f>
        <v>0</v>
      </c>
    </row>
    <row r="13" spans="1:5" ht="12.75">
      <c r="A13" s="3">
        <v>10</v>
      </c>
      <c r="B13" s="8" t="str">
        <f>Geral!A32</f>
        <v>DEFESA CIVIL</v>
      </c>
      <c r="C13" s="11">
        <f>Geral!I32</f>
        <v>0</v>
      </c>
      <c r="D13" s="11">
        <f>Geral!N32</f>
        <v>0</v>
      </c>
      <c r="E13" s="11">
        <f>Geral!O32</f>
        <v>0</v>
      </c>
    </row>
    <row r="14" spans="1:5" ht="12.75">
      <c r="A14" s="3">
        <v>11</v>
      </c>
      <c r="B14" s="8" t="str">
        <f>Geral!A35</f>
        <v>UEZO</v>
      </c>
      <c r="C14" s="11">
        <f>Geral!I35</f>
        <v>0</v>
      </c>
      <c r="D14" s="11">
        <f>Geral!N35</f>
        <v>0</v>
      </c>
      <c r="E14" s="11">
        <f>Geral!O35</f>
        <v>0</v>
      </c>
    </row>
    <row r="15" spans="1:5" ht="12.75">
      <c r="A15" s="3">
        <v>12</v>
      </c>
      <c r="B15" s="8" t="str">
        <f>Geral!A37</f>
        <v>Policia Civil</v>
      </c>
      <c r="C15" s="11">
        <f>Geral!I37</f>
        <v>3044400.97</v>
      </c>
      <c r="D15" s="11">
        <f>Geral!N41</f>
        <v>0</v>
      </c>
      <c r="E15" s="11">
        <f>Geral!O37</f>
        <v>0</v>
      </c>
    </row>
    <row r="16" spans="1:5" ht="12.75">
      <c r="A16" s="3">
        <v>13</v>
      </c>
      <c r="B16" s="7" t="str">
        <f>Geral!A42</f>
        <v>DPGE</v>
      </c>
      <c r="C16" s="11">
        <f>Geral!I45</f>
        <v>270492.22</v>
      </c>
      <c r="D16" s="11">
        <f>Geral!N45</f>
        <v>0</v>
      </c>
      <c r="E16" s="11">
        <f>Geral!O42</f>
        <v>132071.55</v>
      </c>
    </row>
    <row r="17" spans="1:5" ht="12.75">
      <c r="A17" s="3">
        <v>14</v>
      </c>
      <c r="B17" s="7" t="str">
        <f>Geral!A46</f>
        <v>SEFAZ</v>
      </c>
      <c r="C17" s="11">
        <f>Geral!I46</f>
        <v>0</v>
      </c>
      <c r="D17" s="11">
        <f>Geral!N49</f>
        <v>0</v>
      </c>
      <c r="E17" s="11">
        <f>Geral!O46</f>
        <v>0</v>
      </c>
    </row>
    <row r="18" spans="1:5" ht="21.75" customHeight="1">
      <c r="A18" s="24"/>
      <c r="B18" s="24" t="s">
        <v>16</v>
      </c>
      <c r="C18" s="21">
        <f>SUM(C4:C17)</f>
        <v>11156354.71</v>
      </c>
      <c r="D18" s="21">
        <f>SUM(D4:D17)</f>
        <v>0</v>
      </c>
      <c r="E18" s="21">
        <f>SUM(E4:E17)</f>
        <v>7603536.799999999</v>
      </c>
    </row>
    <row r="20" spans="2:3" ht="12.75">
      <c r="B20" s="23"/>
      <c r="C20" s="23"/>
    </row>
    <row r="21" spans="2:3" ht="12.75">
      <c r="B21" s="23"/>
      <c r="C21" s="23"/>
    </row>
    <row r="22" spans="2:3" ht="12.75">
      <c r="B22" s="23"/>
      <c r="C22" s="23"/>
    </row>
    <row r="23" spans="2:3" ht="12.75">
      <c r="B23" s="23"/>
      <c r="C23" s="23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0" r:id="rId1"/>
  <headerFooter alignWithMargins="0">
    <oddHeader>&amp;L&amp;D &amp;F&amp;CEMOP/DAF/DEFIN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</dc:creator>
  <cp:keywords/>
  <dc:description/>
  <cp:lastModifiedBy>josecmmello</cp:lastModifiedBy>
  <cp:lastPrinted>2018-02-23T14:19:19Z</cp:lastPrinted>
  <dcterms:created xsi:type="dcterms:W3CDTF">2009-01-23T06:04:18Z</dcterms:created>
  <dcterms:modified xsi:type="dcterms:W3CDTF">2021-04-09T19:10:41Z</dcterms:modified>
  <cp:category/>
  <cp:version/>
  <cp:contentType/>
  <cp:contentStatus/>
</cp:coreProperties>
</file>